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upcbe1044735.sharepoint.com/sites/EUCorporateCovenant/Shared Documents/Project/02-WorkPackages/Task 4/Country Overviews/"/>
    </mc:Choice>
  </mc:AlternateContent>
  <xr:revisionPtr revIDLastSave="0" documentId="8_{C24F0D2C-E448-4EA1-8748-987B2DA4F647}" xr6:coauthVersionLast="47" xr6:coauthVersionMax="47" xr10:uidLastSave="{00000000-0000-0000-0000-000000000000}"/>
  <bookViews>
    <workbookView xWindow="-108" yWindow="-108" windowWidth="30936" windowHeight="16896" firstSheet="1" activeTab="2" xr2:uid="{9F88D06A-6D46-4736-A8A2-D39F24E9627E}"/>
  </bookViews>
  <sheets>
    <sheet name="INSTRUCTIONS" sheetId="4" state="hidden" r:id="rId1"/>
    <sheet name="Main Sources" sheetId="11" r:id="rId2"/>
    <sheet name="Support Schemes (Financing)" sheetId="9" r:id="rId3"/>
    <sheet name="Capacity Building Material" sheetId="2" r:id="rId4"/>
    <sheet name="SME Overview" sheetId="6" state="hidden" r:id="rId5"/>
    <sheet name="Energy Use" sheetId="10" state="hidden" r:id="rId6"/>
    <sheet name="SME Classes" sheetId="8" state="hidden" r:id="rId7"/>
  </sheets>
  <definedNames>
    <definedName name="_xlnm._FilterDatabase" localSheetId="3" hidden="1">'Capacity Building Material'!$B$4:$M$4</definedName>
    <definedName name="_xlnm._FilterDatabase" localSheetId="1" hidden="1">'Main Sources'!$B$3:$D$3</definedName>
    <definedName name="_xlnm._FilterDatabase" localSheetId="2" hidden="1">'Support Schemes (Financing)'!$B$4:$Q$4</definedName>
    <definedName name="Countr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6" l="1"/>
  <c r="E33" i="6"/>
  <c r="D34" i="6"/>
  <c r="E34" i="6"/>
  <c r="D36" i="6"/>
  <c r="E36" i="6"/>
  <c r="D38" i="6"/>
  <c r="E38" i="6"/>
  <c r="D42" i="6"/>
  <c r="E42" i="6"/>
  <c r="D43" i="6"/>
  <c r="E43" i="6"/>
  <c r="E25" i="6" l="1"/>
  <c r="E26" i="6"/>
  <c r="E27" i="6"/>
  <c r="E28" i="6"/>
  <c r="D28" i="6"/>
  <c r="D27" i="6"/>
  <c r="D26" i="6"/>
  <c r="D25" i="6"/>
  <c r="F4" i="6"/>
  <c r="F5" i="6"/>
  <c r="F6" i="6"/>
  <c r="F7" i="6"/>
  <c r="F8" i="6"/>
  <c r="F9" i="6"/>
  <c r="F10" i="6"/>
  <c r="F11" i="6"/>
  <c r="F12" i="6"/>
  <c r="F13" i="6"/>
  <c r="F14" i="6"/>
  <c r="F15" i="6"/>
  <c r="F16" i="6"/>
  <c r="E29" i="6" l="1"/>
  <c r="D47" i="6"/>
  <c r="F44" i="6" s="1"/>
  <c r="E47" i="6"/>
  <c r="D29" i="6"/>
  <c r="F28" i="6" s="1"/>
  <c r="F22" i="6"/>
  <c r="F36" i="6" l="1"/>
  <c r="F43" i="6"/>
  <c r="F34" i="6"/>
  <c r="F37" i="6"/>
  <c r="F40" i="6"/>
  <c r="F39" i="6"/>
  <c r="F46" i="6"/>
  <c r="F35" i="6"/>
  <c r="F38" i="6"/>
  <c r="F33" i="6"/>
  <c r="F42" i="6"/>
  <c r="F45" i="6"/>
  <c r="F41" i="6"/>
  <c r="F26" i="6"/>
  <c r="F27" i="6"/>
  <c r="F25" i="6"/>
  <c r="F47" i="6" l="1"/>
  <c r="F29" i="6"/>
</calcChain>
</file>

<file path=xl/sharedStrings.xml><?xml version="1.0" encoding="utf-8"?>
<sst xmlns="http://schemas.openxmlformats.org/spreadsheetml/2006/main" count="464" uniqueCount="265">
  <si>
    <r>
      <rPr>
        <b/>
        <sz val="11"/>
        <color theme="1"/>
        <rFont val="Calibri"/>
        <family val="2"/>
        <scheme val="minor"/>
      </rPr>
      <t xml:space="preserve">Table 1: FIN </t>
    </r>
    <r>
      <rPr>
        <sz val="11"/>
        <color theme="1"/>
        <rFont val="Calibri"/>
        <family val="2"/>
        <scheme val="minor"/>
      </rPr>
      <t xml:space="preserve">
This table gives an overview of the financial support schemes and the financing tools for research and innovation at the national level. Per support scheme, the table shows what the scope is, which energy solutions are covered, and which costs are covered. 
One type of support that is part of the study are the support schemes for the implementation of energy efficiency and renewable energy solutions in businesses. This includes measures for the improvement of the processes, operation or infrastructure of a company taking steps in the energy transition. Support that is specific to companies whose main activity is to provide energy efficiency services, install renewable energy solutions, produce, or supply renewable energy, are not part of this study.
Another type of support that is part of the study are the financing tools for research and innovation (R&amp;I). in the field of clean energy, energy efficiency or sustainability of the process or operation of a company. Financing tools for R&amp;I regarding the energy performance of products a company is selling or producing are not part of the study. For instance, for a company producing refrigerators, we are interested in the financing tools for R&amp;I concerning the improvement of the manufacturing process and the operation of the business, not R&amp;I concerning the improvement of the energy performance of the actual refrigerator. Financing tools for R&amp;I specific to companies whose main activity is to provide energy efficiency services, install renewable energy solutions, produce, or supply renewable energy, are not part of this study.
The table starts with row three. If there is a landing page, please include it under row three. After that, the table can be filled in according to the different columns:
•	</t>
    </r>
    <r>
      <rPr>
        <b/>
        <sz val="11"/>
        <color theme="1"/>
        <rFont val="Calibri"/>
        <family val="2"/>
        <scheme val="minor"/>
      </rPr>
      <t>Column B</t>
    </r>
    <r>
      <rPr>
        <sz val="11"/>
        <color theme="1"/>
        <rFont val="Calibri"/>
        <family val="2"/>
        <scheme val="minor"/>
      </rPr>
      <t xml:space="preserve">: please include a clear and recognisable name of the support scheme.
•	</t>
    </r>
    <r>
      <rPr>
        <b/>
        <sz val="11"/>
        <color theme="1"/>
        <rFont val="Calibri"/>
        <family val="2"/>
        <scheme val="minor"/>
      </rPr>
      <t>Column C</t>
    </r>
    <r>
      <rPr>
        <sz val="11"/>
        <color theme="1"/>
        <rFont val="Calibri"/>
        <family val="2"/>
        <scheme val="minor"/>
      </rPr>
      <t xml:space="preserve">: please add a URL as a deep link to the actual scheme (and not the central landing page).
•	</t>
    </r>
    <r>
      <rPr>
        <b/>
        <sz val="11"/>
        <color theme="1"/>
        <rFont val="Calibri"/>
        <family val="2"/>
        <scheme val="minor"/>
      </rPr>
      <t>Column D</t>
    </r>
    <r>
      <rPr>
        <sz val="11"/>
        <color theme="1"/>
        <rFont val="Calibri"/>
        <family val="2"/>
        <scheme val="minor"/>
      </rPr>
      <t xml:space="preserve">: please indicate whether the support scheme is a financial support scheme for companies (FIN) or a financing tool specifically for R&amp;I.
•	</t>
    </r>
    <r>
      <rPr>
        <b/>
        <sz val="11"/>
        <color theme="1"/>
        <rFont val="Calibri"/>
        <family val="2"/>
        <scheme val="minor"/>
      </rPr>
      <t>Column E</t>
    </r>
    <r>
      <rPr>
        <sz val="11"/>
        <color theme="1"/>
        <rFont val="Calibri"/>
        <family val="2"/>
        <scheme val="minor"/>
      </rPr>
      <t xml:space="preserve">: please fill in whether the scheme is a subsidy, tax benefit/incentive, grant, fund, or loan.
•	</t>
    </r>
    <r>
      <rPr>
        <b/>
        <sz val="11"/>
        <color theme="1"/>
        <rFont val="Calibri"/>
        <family val="2"/>
        <scheme val="minor"/>
      </rPr>
      <t>Column F</t>
    </r>
    <r>
      <rPr>
        <sz val="11"/>
        <color theme="1"/>
        <rFont val="Calibri"/>
        <family val="2"/>
        <scheme val="minor"/>
      </rPr>
      <t xml:space="preserve">: should only be filled in if it is an R&amp;I scheme under column D, if possible, please add for which technology readiness levels (TRL) the financing tool is eligible. The TRL are described underneath the table. 
•	</t>
    </r>
    <r>
      <rPr>
        <b/>
        <sz val="11"/>
        <color theme="1"/>
        <rFont val="Calibri"/>
        <family val="2"/>
        <scheme val="minor"/>
      </rPr>
      <t>Columns G to P</t>
    </r>
    <r>
      <rPr>
        <sz val="11"/>
        <color theme="1"/>
        <rFont val="Calibri"/>
        <family val="2"/>
        <scheme val="minor"/>
      </rPr>
      <t xml:space="preserve">: please copy and paste the green check marks in the cell according to the energy solution that the support scheme covers. 
•	</t>
    </r>
    <r>
      <rPr>
        <b/>
        <sz val="11"/>
        <color theme="1"/>
        <rFont val="Calibri"/>
        <family val="2"/>
        <scheme val="minor"/>
      </rPr>
      <t>Columns Q to T</t>
    </r>
    <r>
      <rPr>
        <sz val="11"/>
        <color theme="1"/>
        <rFont val="Calibri"/>
        <family val="2"/>
        <scheme val="minor"/>
      </rPr>
      <t xml:space="preserve">: please copy and paste the green check marks in the cell according to the costs that the support scheme covers. 
•	</t>
    </r>
    <r>
      <rPr>
        <b/>
        <sz val="11"/>
        <color theme="1"/>
        <rFont val="Calibri"/>
        <family val="2"/>
        <scheme val="minor"/>
      </rPr>
      <t>Column U</t>
    </r>
    <r>
      <rPr>
        <sz val="11"/>
        <color theme="1"/>
        <rFont val="Calibri"/>
        <family val="2"/>
        <scheme val="minor"/>
      </rPr>
      <t xml:space="preserve">: please copy and paste the green check mark in the cell if the support scheme is explicitly destined for SMEs. 
</t>
    </r>
  </si>
  <si>
    <r>
      <rPr>
        <b/>
        <sz val="11"/>
        <color theme="1"/>
        <rFont val="Calibri"/>
        <family val="2"/>
        <scheme val="minor"/>
      </rPr>
      <t xml:space="preserve">Energy solutions 
</t>
    </r>
    <r>
      <rPr>
        <sz val="11"/>
        <color theme="1"/>
        <rFont val="Calibri"/>
        <family val="2"/>
        <scheme val="minor"/>
      </rPr>
      <t xml:space="preserve">Specifically, we are searching for an overview of i) financial support schemes, ii) financing tools for R&amp;I, and iii) capacity building material , available for the following energy solutions:
•	installation of technologies for </t>
    </r>
    <r>
      <rPr>
        <b/>
        <sz val="11"/>
        <color theme="1"/>
        <rFont val="Calibri"/>
        <family val="2"/>
        <scheme val="minor"/>
      </rPr>
      <t>electricity generation</t>
    </r>
    <r>
      <rPr>
        <sz val="11"/>
        <color theme="1"/>
        <rFont val="Calibri"/>
        <family val="2"/>
        <scheme val="minor"/>
      </rPr>
      <t xml:space="preserve"> from renewable energy (e.g., solar PV, wind turbines, CHP, biomass boilers, etc.) 
•	installation of technologies for </t>
    </r>
    <r>
      <rPr>
        <b/>
        <sz val="11"/>
        <color theme="1"/>
        <rFont val="Calibri"/>
        <family val="2"/>
        <scheme val="minor"/>
      </rPr>
      <t>heating or cooling</t>
    </r>
    <r>
      <rPr>
        <sz val="11"/>
        <color theme="1"/>
        <rFont val="Calibri"/>
        <family val="2"/>
        <scheme val="minor"/>
      </rPr>
      <t xml:space="preserve"> from renewable energy (e.g., solar thermal, heat pumps, CHP, thermal storage, connection to district heating/cooling network).
•	installation of technologies for </t>
    </r>
    <r>
      <rPr>
        <b/>
        <sz val="11"/>
        <color theme="1"/>
        <rFont val="Calibri"/>
        <family val="2"/>
        <scheme val="minor"/>
      </rPr>
      <t>energy storage</t>
    </r>
    <r>
      <rPr>
        <sz val="11"/>
        <color theme="1"/>
        <rFont val="Calibri"/>
        <family val="2"/>
        <scheme val="minor"/>
      </rPr>
      <t xml:space="preserve"> (e.g., solar PV, wind turbines, CHP, biomass boilers, batteries, etc.)
•	support to companies for </t>
    </r>
    <r>
      <rPr>
        <b/>
        <sz val="11"/>
        <color theme="1"/>
        <rFont val="Calibri"/>
        <family val="2"/>
        <scheme val="minor"/>
      </rPr>
      <t>energy efficiency measures in the processes of specific businesses</t>
    </r>
    <r>
      <rPr>
        <sz val="11"/>
        <color theme="1"/>
        <rFont val="Calibri"/>
        <family val="2"/>
        <scheme val="minor"/>
      </rPr>
      <t xml:space="preserve"> (e.g., emissions monitoring systems, etc.)
•	support to companies for </t>
    </r>
    <r>
      <rPr>
        <b/>
        <sz val="11"/>
        <color theme="1"/>
        <rFont val="Calibri"/>
        <family val="2"/>
        <scheme val="minor"/>
      </rPr>
      <t>energy efficiency measures in buildings</t>
    </r>
    <r>
      <rPr>
        <sz val="11"/>
        <color theme="1"/>
        <rFont val="Calibri"/>
        <family val="2"/>
        <scheme val="minor"/>
      </rPr>
      <t xml:space="preserve"> in general (e.g., thermal insulation of the building, energy upgrades of HVAC systems, energy management systems)
•	support to companies for </t>
    </r>
    <r>
      <rPr>
        <b/>
        <sz val="11"/>
        <color theme="1"/>
        <rFont val="Calibri"/>
        <family val="2"/>
        <scheme val="minor"/>
      </rPr>
      <t>process innovation and fuel switch</t>
    </r>
    <r>
      <rPr>
        <sz val="11"/>
        <color theme="1"/>
        <rFont val="Calibri"/>
        <family val="2"/>
        <scheme val="minor"/>
      </rPr>
      <t xml:space="preserve">.
•	support to companies for </t>
    </r>
    <r>
      <rPr>
        <b/>
        <sz val="11"/>
        <color theme="1"/>
        <rFont val="Calibri"/>
        <family val="2"/>
        <scheme val="minor"/>
      </rPr>
      <t>infrastructure</t>
    </r>
    <r>
      <rPr>
        <sz val="11"/>
        <color theme="1"/>
        <rFont val="Calibri"/>
        <family val="2"/>
        <scheme val="minor"/>
      </rPr>
      <t xml:space="preserve"> and other</t>
    </r>
    <r>
      <rPr>
        <b/>
        <sz val="11"/>
        <color theme="1"/>
        <rFont val="Calibri"/>
        <family val="2"/>
        <scheme val="minor"/>
      </rPr>
      <t xml:space="preserve"> measures concerning transport</t>
    </r>
    <r>
      <rPr>
        <sz val="11"/>
        <color theme="1"/>
        <rFont val="Calibri"/>
        <family val="2"/>
        <scheme val="minor"/>
      </rPr>
      <t xml:space="preserve"> (e.g., bicycle use, public transport use, car sharing, low-emission vehicles, electric vehicles, recharging infrastructure)
•	support to companies for </t>
    </r>
    <r>
      <rPr>
        <b/>
        <sz val="11"/>
        <color theme="1"/>
        <rFont val="Calibri"/>
        <family val="2"/>
        <scheme val="minor"/>
      </rPr>
      <t>infrastructure</t>
    </r>
    <r>
      <rPr>
        <sz val="11"/>
        <color theme="1"/>
        <rFont val="Calibri"/>
        <family val="2"/>
        <scheme val="minor"/>
      </rPr>
      <t xml:space="preserve"> (e.g., hydrogen infrastructure).
•	support to companies for investments in </t>
    </r>
    <r>
      <rPr>
        <b/>
        <sz val="11"/>
        <color theme="1"/>
        <rFont val="Calibri"/>
        <family val="2"/>
        <scheme val="minor"/>
      </rPr>
      <t>industrial symbiosis and local smart grids</t>
    </r>
    <r>
      <rPr>
        <sz val="11"/>
        <color theme="1"/>
        <rFont val="Calibri"/>
        <family val="2"/>
        <scheme val="minor"/>
      </rPr>
      <t xml:space="preserve">.
•	support to companies for investments in </t>
    </r>
    <r>
      <rPr>
        <b/>
        <sz val="11"/>
        <color theme="1"/>
        <rFont val="Calibri"/>
        <family val="2"/>
        <scheme val="minor"/>
      </rPr>
      <t>circularity and sustainability</t>
    </r>
    <r>
      <rPr>
        <sz val="11"/>
        <color theme="1"/>
        <rFont val="Calibri"/>
        <family val="2"/>
        <scheme val="minor"/>
      </rPr>
      <t>.</t>
    </r>
  </si>
  <si>
    <r>
      <rPr>
        <b/>
        <sz val="11"/>
        <color theme="1"/>
        <rFont val="Calibri"/>
        <family val="2"/>
        <scheme val="minor"/>
      </rPr>
      <t>Table 2: CB</t>
    </r>
    <r>
      <rPr>
        <sz val="11"/>
        <color theme="1"/>
        <rFont val="Calibri"/>
        <family val="2"/>
        <scheme val="minor"/>
      </rPr>
      <t xml:space="preserve">
This table shows the available capacity building materials at the national level. This is an overview of support schemes for the implementation of energy efficiency and renewable energy solutions in businesses, which are not financial. The overview can include for instance, guidance documents, individual sessions with experts, group sessions with experts, helpdesks, trainings, or templates. 
The table starts with row three. If there is a landing page, please include it under row three. After that, the table can be filled in according to the different columns:
•	</t>
    </r>
    <r>
      <rPr>
        <b/>
        <sz val="11"/>
        <color theme="1"/>
        <rFont val="Calibri"/>
        <family val="2"/>
        <scheme val="minor"/>
      </rPr>
      <t>Column B</t>
    </r>
    <r>
      <rPr>
        <sz val="11"/>
        <color theme="1"/>
        <rFont val="Calibri"/>
        <family val="2"/>
        <scheme val="minor"/>
      </rPr>
      <t xml:space="preserve">: please include a clear and recognisable name of the capacity building material.
•	</t>
    </r>
    <r>
      <rPr>
        <b/>
        <sz val="11"/>
        <color theme="1"/>
        <rFont val="Calibri"/>
        <family val="2"/>
        <scheme val="minor"/>
      </rPr>
      <t>Column C</t>
    </r>
    <r>
      <rPr>
        <sz val="11"/>
        <color theme="1"/>
        <rFont val="Calibri"/>
        <family val="2"/>
        <scheme val="minor"/>
      </rPr>
      <t xml:space="preserve">: please add a URL a deep link to the actual capacity building tool (and not the central landing page).
•	</t>
    </r>
    <r>
      <rPr>
        <b/>
        <sz val="11"/>
        <color theme="1"/>
        <rFont val="Calibri"/>
        <family val="2"/>
        <scheme val="minor"/>
      </rPr>
      <t>Column D to K</t>
    </r>
    <r>
      <rPr>
        <sz val="11"/>
        <color theme="1"/>
        <rFont val="Calibri"/>
        <family val="2"/>
        <scheme val="minor"/>
      </rPr>
      <t xml:space="preserve">: please copy and paste the green check marks in the cell according to the scope covered by the capacity building materials. 
•	</t>
    </r>
    <r>
      <rPr>
        <b/>
        <sz val="11"/>
        <color theme="1"/>
        <rFont val="Calibri"/>
        <family val="2"/>
        <scheme val="minor"/>
      </rPr>
      <t>Column L</t>
    </r>
    <r>
      <rPr>
        <sz val="11"/>
        <color theme="1"/>
        <rFont val="Calibri"/>
        <family val="2"/>
        <scheme val="minor"/>
      </rPr>
      <t>: please copy and paste the green check mark in the cell if the support scheme is explicitly destined for SMEs.</t>
    </r>
  </si>
  <si>
    <t>Source</t>
  </si>
  <si>
    <t>URL</t>
  </si>
  <si>
    <t>Description</t>
  </si>
  <si>
    <t>SUPPORT SCHEMES</t>
  </si>
  <si>
    <t>GENERAL INFORMATION</t>
  </si>
  <si>
    <t>ENERGY SOLUTIONS COVERED</t>
  </si>
  <si>
    <t>COSTS COVERED</t>
  </si>
  <si>
    <t>STATUS</t>
  </si>
  <si>
    <t>Selected Support Schemes</t>
  </si>
  <si>
    <t>Scope</t>
  </si>
  <si>
    <t xml:space="preserve">Category </t>
  </si>
  <si>
    <t>Technology Readiness Levels (TRL)</t>
  </si>
  <si>
    <t>Renewable energy utilisation</t>
  </si>
  <si>
    <t>Energy efficient buildings</t>
  </si>
  <si>
    <t>Energy Efficiency  in processes and operations</t>
  </si>
  <si>
    <t>Sustainable mobility</t>
  </si>
  <si>
    <t>Circularity</t>
  </si>
  <si>
    <t>Non-specific</t>
  </si>
  <si>
    <t>Consulttancy fee</t>
  </si>
  <si>
    <t>Capital investments</t>
  </si>
  <si>
    <t>Wages/labour costs</t>
  </si>
  <si>
    <t>Other operational costs</t>
  </si>
  <si>
    <t>Specific for SMEs</t>
  </si>
  <si>
    <t>FIN</t>
  </si>
  <si>
    <t>OTH</t>
  </si>
  <si>
    <t>TAX</t>
  </si>
  <si>
    <t>LOAN</t>
  </si>
  <si>
    <t>GUAR</t>
  </si>
  <si>
    <t>GRANT</t>
  </si>
  <si>
    <t>R&amp;I</t>
  </si>
  <si>
    <t xml:space="preserve">Scope </t>
  </si>
  <si>
    <t>Financial support scheme</t>
  </si>
  <si>
    <t>Research &amp; Innovation financing tool</t>
  </si>
  <si>
    <t>Category</t>
  </si>
  <si>
    <t>Tax benefit or incentive</t>
  </si>
  <si>
    <t>Grant</t>
  </si>
  <si>
    <t>FUND</t>
  </si>
  <si>
    <t>Fund</t>
  </si>
  <si>
    <t>Loan</t>
  </si>
  <si>
    <t>Guarantee</t>
  </si>
  <si>
    <t>Other</t>
  </si>
  <si>
    <t>TRL</t>
  </si>
  <si>
    <t xml:space="preserve">Basic principles observed </t>
  </si>
  <si>
    <t xml:space="preserve">Technology concept formulated </t>
  </si>
  <si>
    <t xml:space="preserve">Experimental proof of concept </t>
  </si>
  <si>
    <t xml:space="preserve">Technology validated in lab </t>
  </si>
  <si>
    <t xml:space="preserve">Technology validated in relevant environment </t>
  </si>
  <si>
    <t xml:space="preserve">Technology demonstrated in relevant environment </t>
  </si>
  <si>
    <t xml:space="preserve">System prototype demonstration in operational environment </t>
  </si>
  <si>
    <t xml:space="preserve">System complete and qualified </t>
  </si>
  <si>
    <t xml:space="preserve">Actual system proven in operational environment </t>
  </si>
  <si>
    <t>CAPACITIY BUILDING MATERIAL</t>
  </si>
  <si>
    <t>LANDING PAGE</t>
  </si>
  <si>
    <t>TYPE</t>
  </si>
  <si>
    <t>SCOPE</t>
  </si>
  <si>
    <t>Selected Capacity Building Material</t>
  </si>
  <si>
    <t>Type of support</t>
  </si>
  <si>
    <t>General information and examples</t>
  </si>
  <si>
    <t xml:space="preserve">Emission inventory </t>
  </si>
  <si>
    <t>Energy perfor-mance base line</t>
  </si>
  <si>
    <t>Monitoring &amp; reporting</t>
  </si>
  <si>
    <t>Energy Audit</t>
  </si>
  <si>
    <t>Clean energy plan or strategy</t>
  </si>
  <si>
    <t>Implementation support</t>
  </si>
  <si>
    <t>Networking</t>
  </si>
  <si>
    <t>EXP</t>
  </si>
  <si>
    <t>PLAT</t>
  </si>
  <si>
    <t>DOC</t>
  </si>
  <si>
    <t>TOOL</t>
  </si>
  <si>
    <t>Form of support</t>
  </si>
  <si>
    <t>Guidance document</t>
  </si>
  <si>
    <t>Expert guidance / consultancy</t>
  </si>
  <si>
    <t>TRAIN</t>
  </si>
  <si>
    <t>Course, training, workshop</t>
  </si>
  <si>
    <t>Platform or portal</t>
  </si>
  <si>
    <t>HD</t>
  </si>
  <si>
    <t>Helpdesk</t>
  </si>
  <si>
    <t>Tool (web-based, template or other)</t>
  </si>
  <si>
    <t>Other </t>
  </si>
  <si>
    <t>Code</t>
  </si>
  <si>
    <t>Sector Native</t>
  </si>
  <si>
    <t>Sector (English)</t>
  </si>
  <si>
    <t xml:space="preserve">SME # </t>
  </si>
  <si>
    <t># companies</t>
  </si>
  <si>
    <t>% SME</t>
  </si>
  <si>
    <t>PJ 2019</t>
  </si>
  <si>
    <t>TJ/ Org</t>
  </si>
  <si>
    <t>A Agriculture and fishery</t>
  </si>
  <si>
    <t>B</t>
  </si>
  <si>
    <t>B: Mining and quarrying</t>
  </si>
  <si>
    <t>C</t>
  </si>
  <si>
    <t>C: Manufacturing</t>
  </si>
  <si>
    <t>D</t>
  </si>
  <si>
    <t>D  Electricity, gas, steam etc</t>
  </si>
  <si>
    <t>E</t>
  </si>
  <si>
    <t>E water</t>
  </si>
  <si>
    <t>F</t>
  </si>
  <si>
    <t>F Construction</t>
  </si>
  <si>
    <t>G</t>
  </si>
  <si>
    <t>G Wholesale and retail trade</t>
  </si>
  <si>
    <t>H</t>
  </si>
  <si>
    <t>H tranportation ans storage</t>
  </si>
  <si>
    <t>I</t>
  </si>
  <si>
    <t>I: Accommodation and food services</t>
  </si>
  <si>
    <t>J</t>
  </si>
  <si>
    <t>J: Information and communication</t>
  </si>
  <si>
    <t>K</t>
  </si>
  <si>
    <t>K: Finance</t>
  </si>
  <si>
    <t>L</t>
  </si>
  <si>
    <t>L: Real estate activities</t>
  </si>
  <si>
    <t>M</t>
  </si>
  <si>
    <t>M: Professional and other activites</t>
  </si>
  <si>
    <t>N</t>
  </si>
  <si>
    <t>N: Administrative and support services</t>
  </si>
  <si>
    <t>O</t>
  </si>
  <si>
    <t>Öffentliche Verwaltung, Verteidigung; Sozialversicherung</t>
  </si>
  <si>
    <t>P</t>
  </si>
  <si>
    <t>Education</t>
  </si>
  <si>
    <t>Q</t>
  </si>
  <si>
    <t>Healthcare</t>
  </si>
  <si>
    <t>R-T</t>
  </si>
  <si>
    <t>Ohter services</t>
  </si>
  <si>
    <t>I-T</t>
  </si>
  <si>
    <t>Services</t>
  </si>
  <si>
    <t>Sector</t>
  </si>
  <si>
    <t xml:space="preserve"># SME </t>
  </si>
  <si>
    <t>%</t>
  </si>
  <si>
    <t>Energy use PJ</t>
  </si>
  <si>
    <t>Manufacturing</t>
  </si>
  <si>
    <t>Construction</t>
  </si>
  <si>
    <t>Trade</t>
  </si>
  <si>
    <t>10-12</t>
  </si>
  <si>
    <t>10-12 Food &amp; beverage</t>
  </si>
  <si>
    <t>13-15</t>
  </si>
  <si>
    <t>13-15 Textile &amp; clothing industry</t>
  </si>
  <si>
    <t>16 Wood and wood products</t>
  </si>
  <si>
    <t>17-18</t>
  </si>
  <si>
    <t>17-18 Paper industry</t>
  </si>
  <si>
    <t>19 coke ad refined petroleum products</t>
  </si>
  <si>
    <t>20-21</t>
  </si>
  <si>
    <t>20-21 Chemical and Pharmaceutical industry</t>
  </si>
  <si>
    <t>22 Rubber- and plastic industry</t>
  </si>
  <si>
    <t>23 Construction materials</t>
  </si>
  <si>
    <t>24 Basic metals industry</t>
  </si>
  <si>
    <t>25-28</t>
  </si>
  <si>
    <t>25-28 Metal products and machinery</t>
  </si>
  <si>
    <t>29-30</t>
  </si>
  <si>
    <t>29-30 Transport industry</t>
  </si>
  <si>
    <t>31 Furniture</t>
  </si>
  <si>
    <t>32 Other industries</t>
  </si>
  <si>
    <t>33 Repair and installation</t>
  </si>
  <si>
    <t>Energy</t>
  </si>
  <si>
    <t>In Italy, there are no disaggregated data available that specifically show the energy consumption of SMEs (the National Energy Balance refers to the final consumption of industry).</t>
  </si>
  <si>
    <r>
      <t>With the study "</t>
    </r>
    <r>
      <rPr>
        <b/>
        <sz val="11"/>
        <color theme="1"/>
        <rFont val="Calibri"/>
        <family val="2"/>
        <scheme val="minor"/>
      </rPr>
      <t>Not without SMEs. The role of small and medium-sized enterprises in Italy's energy transition"</t>
    </r>
    <r>
      <rPr>
        <sz val="11"/>
        <color theme="1"/>
        <rFont val="Calibri"/>
        <family val="2"/>
        <scheme val="minor"/>
      </rPr>
      <t xml:space="preserve"> carried out in 2021 by CNA together with the Sustainable Development Foundation, CNA investigated the possible role that Italian SMEs could play in the national energy transition path. In this context, the energy consumption and emission levels of manufacturing and construction SMEs were analysed. 
</t>
    </r>
  </si>
  <si>
    <t>In 2018, manufacturing and construction SMEs consumed more than 16 Mtoe, with a corresponding emission level of more than 44 million tonnes of CO2.</t>
  </si>
  <si>
    <t>The figure was then broken down by sector as follows</t>
  </si>
  <si>
    <t>Energy consumption</t>
  </si>
  <si>
    <t>Emissions</t>
  </si>
  <si>
    <t>Food</t>
  </si>
  <si>
    <t>2.176 thousands of tep</t>
  </si>
  <si>
    <t>5,9 millions of tonnes of CO2</t>
  </si>
  <si>
    <t>Textiles/clothing</t>
  </si>
  <si>
    <t>904 thousands of tep</t>
  </si>
  <si>
    <t>2,5 millions of tonnes of CO2</t>
  </si>
  <si>
    <t>Wood and wood products</t>
  </si>
  <si>
    <t>301 thousands of tep</t>
  </si>
  <si>
    <t>0,5  millions of tonnes of CO2</t>
  </si>
  <si>
    <t>Paper and graphics</t>
  </si>
  <si>
    <t>1.413 thousands of tep</t>
  </si>
  <si>
    <t>3,7 millions of tonnes of CO2</t>
  </si>
  <si>
    <t>Chemicals and petrochemicals</t>
  </si>
  <si>
    <t>1.521 thousands of tep</t>
  </si>
  <si>
    <t>4,1 millions of tonnes of CO2</t>
  </si>
  <si>
    <t>Building materials</t>
  </si>
  <si>
    <t>3.281 thousands of tep</t>
  </si>
  <si>
    <t>8,5 millions of tonnes of CO2</t>
  </si>
  <si>
    <t>Steel industry</t>
  </si>
  <si>
    <t>2.856 thoudsands of tep</t>
  </si>
  <si>
    <t>8,2 millions of tonnes of CO2</t>
  </si>
  <si>
    <t>Mechanics</t>
  </si>
  <si>
    <t>2.499 thousands of tep</t>
  </si>
  <si>
    <t>7,1  millions of tonnes of CO2</t>
  </si>
  <si>
    <t>Means of transport (manufacturing)</t>
  </si>
  <si>
    <t>76 thousands of tep</t>
  </si>
  <si>
    <t>0,2 millions of tonnes of CO2</t>
  </si>
  <si>
    <t>Building sector</t>
  </si>
  <si>
    <t>391 thousands of tep</t>
  </si>
  <si>
    <t>1,1 millions of tonnes of CO2</t>
  </si>
  <si>
    <t>Other sectors (rubber, plastics, furniture)</t>
  </si>
  <si>
    <t>785 thousands of tep</t>
  </si>
  <si>
    <t xml:space="preserve">To be complete, we also mention the 2015 ENEA study (https://www.enea.it/it/Ricerca_sviluppo/documenti/ricerca-di-sistema-elettrico/risparmio-energia-settore-civile/2014/rds-par2014-046.pdf), which, on a sample basis, resulted in an average electricity consumption according to the differentklinds of entreprises inside the SME definition:  </t>
  </si>
  <si>
    <t>micro-enterprise: 70.000 Kwh/year</t>
  </si>
  <si>
    <t>small enterprise: 430.000 Kwh/year</t>
  </si>
  <si>
    <t>Medim enterprise: 1.600.000 Kwh/year</t>
  </si>
  <si>
    <t>Renewable energy</t>
  </si>
  <si>
    <t>Energy efficiency</t>
  </si>
  <si>
    <t>https://www.apva.lt/veiklos-sritys/projektu-finansavimas/pastatumodernizavimas/daugiabuciu-namu-atnaujinimo-modernizavimo-programa/</t>
  </si>
  <si>
    <t>a</t>
  </si>
  <si>
    <t>Modernisation Fund compensation payments for the renovation of municipal public buildings</t>
  </si>
  <si>
    <t>Multi-apartment housing renovation/modernisation programme</t>
  </si>
  <si>
    <t>https://www.apva.lt/veiklos-sritys/projektu-finansavimas/pastatumodernizavimas/modernizavimo-fondo-kompensacines-ismokos-savivaldybiu-viesiesiems-pastatams-atnaujinti/</t>
  </si>
  <si>
    <t>Technical assistance for the modernisation of multi-apartment buildings</t>
  </si>
  <si>
    <t>https://www.apva.lt/veiklos-sritys/projektu-finansavimas/pastatumodernizavimas/daugiabuciu-namu-modernizavimo-technine-parama/</t>
  </si>
  <si>
    <t>Promoting the modernisation of multi-apartment buildings and municipal public buildings</t>
  </si>
  <si>
    <t>https://www.apva.lt/veiklos-sritys/projektu-finansavimas/pastatumodernizavimas/daugiabuciu-namu-ir-savivaldybiu-viesuju-pastatu-modernizavimo-skatinimas/</t>
  </si>
  <si>
    <t>Provision of compensatory allowances to natural persons for the renovation of one- and two-apartment dwellings</t>
  </si>
  <si>
    <t>https://www.apva.lt/veiklos-sritys/projektu-finansavimas/pastatumodernizavimas/kompensaciniu-ismoku-teikimas/</t>
  </si>
  <si>
    <t>https://www.apva.lt/veiklos-sritys/projektu-finansavimas/pastatumodernizavimas/centrines-valdzios-viesuju-pastatu-atnaujinimas-didinant-energetini-efektyvuma/</t>
  </si>
  <si>
    <t>Renovating public buildings in national government to improve energy efficiency</t>
  </si>
  <si>
    <t>Financial incentives for activities/actions of non-governmental organisations in climate policy-making and public awareness-raising on climate change</t>
  </si>
  <si>
    <t>https://www.apva.lt/veiklos-sritys/projektu-finansavimas/energetika/finansines-paskatos-nevyriausybiniu-organizaciju-veikloms-ir-ar-veiksmams-formuojant-klimato-politika-ir-informuojant-visuomene-apie-klimato-kaita/</t>
  </si>
  <si>
    <t>Renewable energy deployment in industrial companies participating in the European Union Emissions Trading Scheme</t>
  </si>
  <si>
    <t>https://www.apva.lt/veiklos-sritys/projektu-finansavimas/energetika/atsinaujinanciu-energijos-istekliu-panaudojimas-pramones-imonese-dalyvaujanciose-europos-sajungos-apyvartiniu-tarsos-leidimu-prekybos-sistemoje/</t>
  </si>
  <si>
    <t>https://www.apva.lt/veiklos-sritys/projektu-finansavimas/energetika/energijos-vartojimo-efektyvuma-didinanciu-gamybos-technologiju-diegimas-pramones-imonese-dalyvaujanciose-europos-sajungos-apyvartiniu-tarsos-leidimu-prekybos-sistemoje/</t>
  </si>
  <si>
    <t>Deployment of energy-efficient production technologies in industrial enterprises participating in the European Union Emissions Trading Scheme</t>
  </si>
  <si>
    <t>Provision of Climate Change Programme offsets for electricity storage installations for households (generating consumers)</t>
  </si>
  <si>
    <t>https://www.apva.lt/veiklos-sritys/projektu-finansavimas/energetika/klimato-kaitos-programos-kompensaciniu-ismoku-teikimas-elektros-energijos-kaupimo-irenginiams-namu-ukiams-gaminantiems-vartotojams/</t>
  </si>
  <si>
    <t>Electricity storage installations for the needs of the State, municipalities, traditional religious communities, religious communities or centres</t>
  </si>
  <si>
    <t>https://www.apva.lt/veiklos-sritys/projektu-finansavimas/energetika/elektros-energijos-kaupimo-irenginiai-valstybes-savivaldybiu-tradiciniu-religiniu-bendruomeniu-religiniu-bendriju-ar-centru-poreikiams/</t>
  </si>
  <si>
    <t>Energy efficiency implementation by private legal entities based on energy audit reports</t>
  </si>
  <si>
    <t>https://www.apva.lt/veiklos-sritys/projektu-finansavimas/energetika/privaciu-juridiniu-asmenu-energijos-vartojimo-efektyvumo-igyvendinimas-pagal-energijos-audito-ataskaitas/</t>
  </si>
  <si>
    <t>Use of renewable energy sources (solar, geothermal, biofuels) to replace fossil fuels for the needs of the state, municipalities, traditional religious communities, religious communities or centres, NGOs</t>
  </si>
  <si>
    <t>https://www.apva.lt/veiklos-sritys/projektu-finansavimas/energetika/atsinaujinanciu-energijos-istekliu-saules-geotermines-energijos-biokuro-panaudojimas-valstybes-savivaldybiu-tradiciniu-religiniu-bendruomeniu-religiniu-bendriju-ar-centru-nevyriausybiniu-organ/</t>
  </si>
  <si>
    <t>Provision of Climate Change Programme offsets for the purchase of solar power plants by natural persons (purchase of a remote part of a solar power plant from a developer in a power plant park)</t>
  </si>
  <si>
    <t>https://www.apva.lt/veiklos-sritys/projektu-finansavimas/energetika/klimato-kaitos-programos-kompensaciniu-ismoku-teikimas-saules-elektriniu-isigijimui-fiziniams-asmenims-nutolusios-saules-elektrines-dalies-isigijimas-is-vystytojo-elektriniu-parke/</t>
  </si>
  <si>
    <t>Use of renewable energy sources (solar) for the electricity needs of natural persons in need and/or for the replacement of fossil fuel-fired heating installations</t>
  </si>
  <si>
    <t>https://www.apva.lt/veiklos-sritys/projektu-finansavimas/energetika/atsinaujinanciu-energijos-istekliu-saules-panaudojimas-nepasiturinciu-fiziniu-asmenu-elektros-energijos-reikmems-ir-ar-iskastini-kura-naudojanciu-silumos-irenginiu-pakeitimui/</t>
  </si>
  <si>
    <t>https://www.apva.lt/veiklos-sritys/projektu-finansavimas/energetika/priemone-elektros-energijos-is-atsinaujinanciu-istekliu-gamybos-mazos-galios-elektrinese/</t>
  </si>
  <si>
    <t>Use of renewable energy sources (solar, wind) for the electricity needs of the state, municipalities, traditional religious communities, religious communities or centres</t>
  </si>
  <si>
    <t>https://www.apva.lt/veiklos-sritys/projektu-finansavimas/energetika/atsinaujinanciu-energijos-istekliu-saules-vejo-panaudojimas-valstybes-savivaldybiu-tradiciniu-religiniu-bendruomeniu-religiniu-bendriju-ar-centru-elektros-energijos-poreikiams/</t>
  </si>
  <si>
    <t>Encouraging the net purchase of EVs by legal entities (and natural persons who will use an EV for their economic activities)</t>
  </si>
  <si>
    <t>https://www.apva.lt/veiklos-sritys/projektu-finansavimas/susisiekimo-infrastruktura-ir-transportas/grynuju-elektromobiliu-isigijimo-juridiniams-asmenims-ir-fiziniams-asmenims-kurie-elektromobili-naudos-ukinei-veiklai-skatinimas/</t>
  </si>
  <si>
    <t>Promoting the net purchase of electric vehicles by natural persons</t>
  </si>
  <si>
    <t>https://www.apva.lt/veiklos-sritys/projektu-finansavimas/susisiekimo-infrastruktura-ir-transportas/grynuju-elektromobiliu-isigijimo-fiziniams-asmenims-skatinimas/</t>
  </si>
  <si>
    <t xml:space="preserve">Support schemes of the Environmental Projects Management Agency </t>
  </si>
  <si>
    <t>https://www.apva.lt/veiklos-sritys/projektu-finansavimas/</t>
  </si>
  <si>
    <t>A professional institution administering projects in the environmental sector financed by European Union funds (ISPA, European Regional Development Funds, Cohesion Funds, LIFE+ programme) and the Republic of Lithuania.</t>
  </si>
  <si>
    <t>Investment support for the installation of solar power plants on land</t>
  </si>
  <si>
    <t>https://www.ena.lt/inpa-saules-elektrinems/</t>
  </si>
  <si>
    <t>Installation of private charging bays for electric vehicles</t>
  </si>
  <si>
    <t>https://www.ena.lt/ev-ikrovos-prieigos/</t>
  </si>
  <si>
    <t>https://www.ena.lt/kvietimai-teikti-paraiskas/</t>
  </si>
  <si>
    <t>Support schemes of the Lithuanian Energy Agency</t>
  </si>
  <si>
    <t>A non-profit-making public legal person with limited civil liability, operating in the fields of State policy measures in the field of energy and the efficient use of energy and energy resources, the implementation and monitoring of the National Energy Independence Strategy and the implementation of the State's programmes, carrying out the functions of a central organisation for the accumulation and management of petroleum products and petroleum reserves, carrying out the activities referred to in its Articles of Association, and publicly rendering the services in the above areas.</t>
  </si>
  <si>
    <t>Guidelines for energy savings</t>
  </si>
  <si>
    <t>https://www.ena.lt/uploads/PDF-EVE/Energijos-taupymo-gaires-2022-09-16.pdf</t>
  </si>
  <si>
    <t>https://play.google.com/store/apps/details?id=com.ManoCO2&amp;hl=lt</t>
  </si>
  <si>
    <t>My CO2</t>
  </si>
  <si>
    <t>Energy Saving Helpline</t>
  </si>
  <si>
    <t>https://www.ena.lt/Naujiena/statr-tel-eve-konsultacija/</t>
  </si>
  <si>
    <t>Energy saving tips section</t>
  </si>
  <si>
    <t>https://www.ena.lt/tausok/</t>
  </si>
  <si>
    <t>Loans for energy efficiency projects</t>
  </si>
  <si>
    <t>https://www.vipa.lt/paskolos-energinio-efektyvumo-projektams/</t>
  </si>
  <si>
    <t>https://www.vipa.lt/paskolos-saules-elektrinems-ir-saules-elektriniu-parkams/</t>
  </si>
  <si>
    <t>Loans for solar power plants</t>
  </si>
  <si>
    <t>https://www.vipa.lt/tips/</t>
  </si>
  <si>
    <t>Loans for modernising public buildings</t>
  </si>
  <si>
    <t>https://www.vipa.lt/paskola-viesuju-pastatu-modernizavimui/</t>
  </si>
  <si>
    <t>Public Investment Development Agency (VIPA)</t>
  </si>
  <si>
    <t>a state-owned National Promotional Institution (NPI) which provide loans, guarantees for repayable investments, implementation of similar measures for urban development, optimization of public infrastructure, and energy efficiency improvements. Our activities are financed by the European Union, national, and other financial assistance programs and financing sources. </t>
  </si>
  <si>
    <t>LITHUANIA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</si>
</sst>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 &quot;###&quot; &quot;###"/>
    <numFmt numFmtId="167" formatCode="#,##0.0"/>
  </numFmts>
  <fonts count="27">
    <font>
      <sz val="11"/>
      <color theme="1"/>
      <name val="Calibri"/>
      <family val="2"/>
      <scheme val="minor"/>
    </font>
    <font>
      <b/>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
      <sz val="16"/>
      <color rgb="FFC00000"/>
      <name val="NSimSun"/>
      <family val="3"/>
    </font>
    <font>
      <u/>
      <sz val="11"/>
      <color theme="10"/>
      <name val="Calibri"/>
      <family val="2"/>
      <scheme val="minor"/>
    </font>
    <font>
      <sz val="11"/>
      <color theme="1"/>
      <name val="Wingdings"/>
      <charset val="2"/>
    </font>
    <font>
      <b/>
      <sz val="20"/>
      <color theme="0"/>
      <name val="Calibri"/>
      <family val="2"/>
      <scheme val="minor"/>
    </font>
    <font>
      <sz val="11"/>
      <name val="Calibri"/>
      <family val="2"/>
      <scheme val="minor"/>
    </font>
    <font>
      <sz val="9"/>
      <name val="MetaNormalLF-Roman"/>
      <family val="2"/>
    </font>
    <font>
      <i/>
      <sz val="11"/>
      <color theme="0" tint="-0.499984740745262"/>
      <name val="Calibri"/>
      <family val="2"/>
      <scheme val="minor"/>
    </font>
    <font>
      <u/>
      <sz val="8"/>
      <color theme="4"/>
      <name val="Calibri"/>
      <family val="2"/>
      <scheme val="minor"/>
    </font>
    <font>
      <sz val="24"/>
      <color theme="9"/>
      <name val="Webdings"/>
      <family val="1"/>
      <charset val="2"/>
    </font>
    <font>
      <b/>
      <sz val="12"/>
      <name val="Calibri"/>
      <family val="2"/>
      <scheme val="minor"/>
    </font>
    <font>
      <b/>
      <u/>
      <sz val="8"/>
      <name val="Calibri"/>
      <family val="2"/>
      <scheme val="minor"/>
    </font>
    <font>
      <sz val="10"/>
      <name val="Calibri"/>
      <family val="2"/>
      <scheme val="minor"/>
    </font>
    <font>
      <sz val="16"/>
      <color theme="1"/>
      <name val="Calibri"/>
      <family val="2"/>
      <scheme val="minor"/>
    </font>
    <font>
      <sz val="16"/>
      <color theme="0"/>
      <name val="Calibri"/>
      <family val="2"/>
      <scheme val="minor"/>
    </font>
    <font>
      <sz val="24"/>
      <color rgb="FF70AD47"/>
      <name val="Webdings"/>
      <family val="1"/>
      <charset val="2"/>
    </font>
    <font>
      <b/>
      <sz val="12"/>
      <color rgb="FFFFFFFF"/>
      <name val="Calibri"/>
      <family val="2"/>
      <scheme val="minor"/>
    </font>
    <font>
      <u/>
      <sz val="9"/>
      <color theme="0"/>
      <name val="Calibri"/>
      <family val="2"/>
      <scheme val="minor"/>
    </font>
    <font>
      <b/>
      <sz val="24"/>
      <color theme="9"/>
      <name val="Webdings"/>
      <family val="1"/>
      <charset val="2"/>
    </font>
    <font>
      <sz val="12"/>
      <color rgb="FFFFFFFF"/>
      <name val="Calibri"/>
      <family val="2"/>
      <scheme val="minor"/>
    </font>
    <font>
      <sz val="12"/>
      <color theme="1"/>
      <name val="Calibri"/>
      <family val="2"/>
      <scheme val="minor"/>
    </font>
    <font>
      <b/>
      <sz val="11"/>
      <color theme="1"/>
      <name val="Calibri Light"/>
      <family val="2"/>
      <scheme val="major"/>
    </font>
    <font>
      <b/>
      <sz val="11"/>
      <name val="Calibri Light"/>
      <family val="2"/>
      <scheme val="major"/>
    </font>
  </fonts>
  <fills count="8">
    <fill>
      <patternFill patternType="none"/>
    </fill>
    <fill>
      <patternFill patternType="gray125"/>
    </fill>
    <fill>
      <patternFill patternType="solid">
        <fgColor rgb="FFA5A5A5"/>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9" tint="0.79998168889431442"/>
        <bgColor theme="9" tint="0.79998168889431442"/>
      </patternFill>
    </fill>
    <fill>
      <patternFill patternType="solid">
        <fgColor rgb="FF00B050"/>
        <bgColor rgb="FF000000"/>
      </patternFill>
    </fill>
    <fill>
      <patternFill patternType="solid">
        <fgColor rgb="FF00B05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style="thin">
        <color theme="0" tint="-0.24994659260841701"/>
      </right>
      <top style="thin">
        <color rgb="FF000000"/>
      </top>
      <bottom style="thin">
        <color theme="0" tint="-0.24994659260841701"/>
      </bottom>
      <diagonal/>
    </border>
    <border>
      <left style="thin">
        <color theme="0" tint="-0.24994659260841701"/>
      </left>
      <right style="thin">
        <color theme="0" tint="-0.24994659260841701"/>
      </right>
      <top style="thin">
        <color rgb="FF000000"/>
      </top>
      <bottom style="thin">
        <color theme="0" tint="-0.24994659260841701"/>
      </bottom>
      <diagonal/>
    </border>
    <border>
      <left style="thin">
        <color theme="0" tint="-0.24994659260841701"/>
      </left>
      <right style="thin">
        <color rgb="FF000000"/>
      </right>
      <top style="thin">
        <color rgb="FF000000"/>
      </top>
      <bottom style="thin">
        <color theme="0" tint="-0.24994659260841701"/>
      </bottom>
      <diagonal/>
    </border>
    <border>
      <left style="thin">
        <color rgb="FF595959"/>
      </left>
      <right/>
      <top/>
      <bottom/>
      <diagonal/>
    </border>
    <border>
      <left/>
      <right style="thin">
        <color rgb="FF595959"/>
      </right>
      <top/>
      <bottom/>
      <diagonal/>
    </border>
    <border>
      <left style="thin">
        <color theme="0" tint="-0.24994659260841701"/>
      </left>
      <right/>
      <top style="thin">
        <color rgb="FF000000"/>
      </top>
      <bottom style="thin">
        <color theme="0" tint="-0.24994659260841701"/>
      </bottom>
      <diagonal/>
    </border>
    <border>
      <left/>
      <right/>
      <top style="thin">
        <color rgb="FFA5A5A5"/>
      </top>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rgb="FF000000"/>
      </right>
      <top style="thin">
        <color theme="0"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rgb="FFA5A5A5"/>
      </bottom>
      <diagonal/>
    </border>
    <border>
      <left/>
      <right style="thin">
        <color theme="1" tint="0.34998626667073579"/>
      </right>
      <top style="thin">
        <color rgb="FFA5A5A5"/>
      </top>
      <bottom style="thin">
        <color rgb="FFA5A5A5"/>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132">
    <xf numFmtId="0" fontId="0" fillId="0" borderId="0" xfId="0"/>
    <xf numFmtId="0" fontId="0" fillId="0" borderId="0" xfId="0" applyAlignment="1">
      <alignment vertical="center" wrapText="1"/>
    </xf>
    <xf numFmtId="0" fontId="0" fillId="0" borderId="0" xfId="0" applyAlignment="1">
      <alignment horizontal="right"/>
    </xf>
    <xf numFmtId="0" fontId="0" fillId="0" borderId="0" xfId="0" applyAlignment="1">
      <alignment horizontal="center" vertical="center" wrapText="1"/>
    </xf>
    <xf numFmtId="0" fontId="7" fillId="0" borderId="0" xfId="0" applyFont="1" applyAlignment="1">
      <alignment vertical="center" wrapText="1"/>
    </xf>
    <xf numFmtId="0" fontId="5" fillId="0" borderId="0" xfId="0" applyFont="1" applyAlignment="1">
      <alignment horizontal="center" vertical="center" wrapText="1"/>
    </xf>
    <xf numFmtId="0" fontId="1" fillId="0" borderId="0" xfId="0" applyFont="1" applyAlignment="1">
      <alignment horizontal="right" vertical="center" wrapText="1" indent="2"/>
    </xf>
    <xf numFmtId="0" fontId="0" fillId="0" borderId="0" xfId="0" applyAlignment="1">
      <alignment horizontal="right" vertical="center" wrapText="1" indent="2"/>
    </xf>
    <xf numFmtId="0" fontId="1" fillId="0" borderId="0" xfId="0" applyFont="1" applyAlignment="1">
      <alignment horizontal="right"/>
    </xf>
    <xf numFmtId="0" fontId="9" fillId="0" borderId="0" xfId="0" applyFont="1"/>
    <xf numFmtId="2" fontId="0" fillId="0" borderId="0" xfId="0" applyNumberFormat="1"/>
    <xf numFmtId="3" fontId="0" fillId="0" borderId="0" xfId="0" applyNumberFormat="1"/>
    <xf numFmtId="2" fontId="0" fillId="0" borderId="9" xfId="0" applyNumberFormat="1" applyBorder="1"/>
    <xf numFmtId="0" fontId="0" fillId="0" borderId="9" xfId="0" applyBorder="1"/>
    <xf numFmtId="164" fontId="0" fillId="0" borderId="9" xfId="0" applyNumberFormat="1" applyBorder="1" applyAlignment="1">
      <alignment horizontal="center"/>
    </xf>
    <xf numFmtId="3" fontId="0" fillId="0" borderId="9" xfId="0" applyNumberFormat="1" applyBorder="1"/>
    <xf numFmtId="165" fontId="0" fillId="0" borderId="9" xfId="0" applyNumberFormat="1" applyBorder="1"/>
    <xf numFmtId="0" fontId="10" fillId="0" borderId="9" xfId="0" applyFont="1" applyBorder="1" applyAlignment="1">
      <alignment horizontal="center"/>
    </xf>
    <xf numFmtId="49" fontId="10" fillId="0" borderId="9" xfId="0" applyNumberFormat="1" applyFont="1" applyBorder="1" applyAlignment="1">
      <alignment horizontal="center"/>
    </xf>
    <xf numFmtId="164" fontId="0" fillId="0" borderId="9" xfId="0" applyNumberFormat="1" applyBorder="1"/>
    <xf numFmtId="1" fontId="0" fillId="0" borderId="9" xfId="0" applyNumberFormat="1" applyBorder="1"/>
    <xf numFmtId="166" fontId="0" fillId="0" borderId="9" xfId="0" applyNumberFormat="1" applyBorder="1"/>
    <xf numFmtId="167" fontId="0" fillId="0" borderId="9" xfId="0" applyNumberFormat="1" applyBorder="1"/>
    <xf numFmtId="167" fontId="0" fillId="0" borderId="0" xfId="0" applyNumberFormat="1"/>
    <xf numFmtId="0" fontId="11" fillId="0" borderId="9" xfId="0" applyFont="1" applyBorder="1"/>
    <xf numFmtId="0" fontId="0" fillId="0" borderId="0" xfId="0" applyAlignment="1">
      <alignment wrapText="1"/>
    </xf>
    <xf numFmtId="0" fontId="0" fillId="0" borderId="0" xfId="0"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xf numFmtId="0" fontId="3" fillId="0" borderId="0" xfId="0" applyFont="1"/>
    <xf numFmtId="0" fontId="17" fillId="0" borderId="13" xfId="0" applyFont="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5" fillId="0" borderId="14" xfId="1" applyFont="1" applyFill="1" applyBorder="1" applyAlignment="1">
      <alignment vertical="center" wrapText="1"/>
    </xf>
    <xf numFmtId="0" fontId="15" fillId="0" borderId="15" xfId="1" applyFont="1" applyFill="1" applyBorder="1" applyAlignment="1">
      <alignment vertical="center" wrapText="1"/>
    </xf>
    <xf numFmtId="0" fontId="18" fillId="0" borderId="13" xfId="0" applyFont="1" applyBorder="1" applyAlignment="1">
      <alignment horizontal="center" vertical="center" wrapText="1"/>
    </xf>
    <xf numFmtId="0" fontId="16" fillId="5" borderId="14" xfId="1" applyFont="1" applyFill="1" applyBorder="1" applyAlignment="1">
      <alignment vertical="top" wrapText="1"/>
    </xf>
    <xf numFmtId="0" fontId="16" fillId="0" borderId="14" xfId="1" applyFont="1" applyBorder="1" applyAlignment="1">
      <alignment vertical="top" wrapText="1"/>
    </xf>
    <xf numFmtId="0" fontId="16" fillId="0" borderId="14" xfId="0" applyFont="1" applyBorder="1" applyAlignment="1">
      <alignment vertical="top" wrapText="1"/>
    </xf>
    <xf numFmtId="0" fontId="16" fillId="5" borderId="15" xfId="1" applyFont="1" applyFill="1" applyBorder="1" applyAlignment="1">
      <alignment vertical="top" wrapText="1"/>
    </xf>
    <xf numFmtId="0" fontId="2" fillId="2" borderId="13" xfId="0" applyFont="1" applyFill="1" applyBorder="1" applyAlignment="1">
      <alignment vertical="center" wrapText="1"/>
    </xf>
    <xf numFmtId="0" fontId="1" fillId="0" borderId="14" xfId="0" applyFont="1" applyBorder="1" applyAlignment="1">
      <alignment horizontal="left" vertical="center" wrapText="1"/>
    </xf>
    <xf numFmtId="0" fontId="4" fillId="0" borderId="14" xfId="0" applyFont="1" applyBorder="1" applyAlignment="1">
      <alignment horizontal="left" vertical="center" wrapText="1"/>
    </xf>
    <xf numFmtId="0" fontId="0" fillId="0" borderId="19" xfId="0" applyBorder="1" applyAlignment="1">
      <alignment horizontal="center" vertical="center" wrapText="1"/>
    </xf>
    <xf numFmtId="0" fontId="3" fillId="0" borderId="20" xfId="0" applyFont="1" applyBorder="1" applyAlignment="1">
      <alignment horizontal="center" vertical="center" textRotation="180" wrapText="1"/>
    </xf>
    <xf numFmtId="0" fontId="3" fillId="0" borderId="21" xfId="0" applyFont="1" applyBorder="1" applyAlignment="1">
      <alignment horizontal="center" vertical="center" textRotation="180" wrapText="1"/>
    </xf>
    <xf numFmtId="0" fontId="12" fillId="0" borderId="19" xfId="1" applyFont="1" applyFill="1" applyBorder="1" applyAlignment="1">
      <alignment horizontal="left" vertical="center" wrapText="1"/>
    </xf>
    <xf numFmtId="0" fontId="0" fillId="0" borderId="20" xfId="0" applyBorder="1" applyAlignment="1">
      <alignment vertical="center" wrapText="1"/>
    </xf>
    <xf numFmtId="49" fontId="0" fillId="0" borderId="21" xfId="0" applyNumberFormat="1" applyBorder="1" applyAlignment="1">
      <alignment horizontal="center" vertical="center" wrapText="1"/>
    </xf>
    <xf numFmtId="0" fontId="12" fillId="0" borderId="19" xfId="1" applyFont="1" applyBorder="1" applyAlignment="1">
      <alignment horizontal="left" vertical="center" wrapText="1"/>
    </xf>
    <xf numFmtId="0" fontId="3" fillId="0" borderId="20" xfId="0" applyFont="1" applyBorder="1" applyAlignment="1">
      <alignment vertical="center" wrapText="1"/>
    </xf>
    <xf numFmtId="49" fontId="3" fillId="0" borderId="21" xfId="0" applyNumberFormat="1" applyFont="1" applyBorder="1" applyAlignment="1">
      <alignment horizontal="center" vertical="center" wrapText="1"/>
    </xf>
    <xf numFmtId="0" fontId="9" fillId="0" borderId="20" xfId="0" applyFont="1" applyBorder="1" applyAlignment="1">
      <alignment horizontal="center" vertical="center" wrapText="1"/>
    </xf>
    <xf numFmtId="0" fontId="4" fillId="0" borderId="19" xfId="0" applyFont="1" applyBorder="1" applyAlignment="1">
      <alignment horizontal="center" vertical="center" textRotation="180" wrapText="1"/>
    </xf>
    <xf numFmtId="0" fontId="4" fillId="0" borderId="20" xfId="0" applyFont="1" applyBorder="1" applyAlignment="1">
      <alignment horizontal="center" vertical="center" textRotation="180" wrapText="1"/>
    </xf>
    <xf numFmtId="0" fontId="4" fillId="0" borderId="21" xfId="0" applyFont="1" applyBorder="1" applyAlignment="1">
      <alignment horizontal="center" vertical="center" textRotation="180"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9" fillId="0" borderId="21" xfId="0" applyFont="1" applyBorder="1" applyAlignment="1">
      <alignment horizontal="center" vertical="center" wrapText="1"/>
    </xf>
    <xf numFmtId="0" fontId="3" fillId="0" borderId="14" xfId="0" applyFont="1" applyBorder="1" applyAlignment="1">
      <alignment horizontal="center" vertical="center" textRotation="180" wrapText="1"/>
    </xf>
    <xf numFmtId="0" fontId="13"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2" fillId="2" borderId="22" xfId="0" applyFont="1" applyFill="1" applyBorder="1" applyAlignment="1">
      <alignment vertical="center" wrapText="1"/>
    </xf>
    <xf numFmtId="0" fontId="2" fillId="2" borderId="22" xfId="0" applyFont="1" applyFill="1" applyBorder="1" applyAlignment="1">
      <alignment horizontal="center" vertical="center" wrapText="1"/>
    </xf>
    <xf numFmtId="0" fontId="20" fillId="6" borderId="26" xfId="0" applyFont="1" applyFill="1" applyBorder="1" applyAlignment="1">
      <alignment vertical="center" wrapText="1"/>
    </xf>
    <xf numFmtId="0" fontId="21" fillId="6" borderId="0" xfId="1" applyFont="1" applyFill="1" applyAlignment="1">
      <alignment vertical="center"/>
    </xf>
    <xf numFmtId="0" fontId="20" fillId="6" borderId="0" xfId="0" applyFont="1" applyFill="1" applyAlignment="1">
      <alignment vertical="center" wrapText="1"/>
    </xf>
    <xf numFmtId="0" fontId="20" fillId="6" borderId="27" xfId="0" applyFont="1" applyFill="1" applyBorder="1" applyAlignment="1">
      <alignment vertical="center" wrapText="1"/>
    </xf>
    <xf numFmtId="0" fontId="3" fillId="0" borderId="20" xfId="0" applyFont="1" applyBorder="1" applyAlignment="1">
      <alignment horizontal="center" vertical="center" wrapText="1"/>
    </xf>
    <xf numFmtId="0" fontId="0" fillId="0" borderId="0" xfId="0" applyAlignment="1">
      <alignment vertical="top"/>
    </xf>
    <xf numFmtId="0" fontId="4" fillId="0" borderId="29" xfId="0" applyFont="1" applyBorder="1" applyAlignment="1">
      <alignment horizontal="center" vertical="center" textRotation="180" wrapText="1"/>
    </xf>
    <xf numFmtId="0" fontId="0" fillId="0" borderId="30" xfId="0" applyBorder="1" applyAlignment="1">
      <alignment horizontal="center" vertical="center" wrapText="1"/>
    </xf>
    <xf numFmtId="0" fontId="3" fillId="0" borderId="30" xfId="0" applyFont="1" applyBorder="1" applyAlignment="1">
      <alignment horizontal="center" vertical="center" textRotation="180" wrapText="1"/>
    </xf>
    <xf numFmtId="0" fontId="0" fillId="0" borderId="31" xfId="0" applyBorder="1" applyAlignment="1">
      <alignment horizontal="center" vertical="center" textRotation="180" wrapText="1"/>
    </xf>
    <xf numFmtId="0" fontId="3" fillId="0" borderId="32" xfId="0" applyFont="1" applyBorder="1" applyAlignment="1">
      <alignment horizontal="center" vertical="center" textRotation="180" wrapText="1"/>
    </xf>
    <xf numFmtId="0" fontId="3" fillId="0" borderId="33" xfId="0" applyFont="1" applyBorder="1" applyAlignment="1">
      <alignment horizontal="center" vertical="center" textRotation="180" wrapText="1"/>
    </xf>
    <xf numFmtId="0" fontId="13" fillId="0" borderId="0" xfId="0" applyFont="1" applyAlignment="1">
      <alignment horizontal="center" vertical="center" wrapText="1"/>
    </xf>
    <xf numFmtId="0" fontId="1" fillId="0" borderId="1" xfId="0" applyFont="1" applyBorder="1" applyAlignment="1">
      <alignment horizontal="left" vertical="center" wrapText="1"/>
    </xf>
    <xf numFmtId="0" fontId="13" fillId="0" borderId="2" xfId="0" applyFont="1" applyBorder="1" applyAlignment="1">
      <alignment horizontal="center" vertical="center" wrapText="1"/>
    </xf>
    <xf numFmtId="0" fontId="4" fillId="0" borderId="4"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3" fillId="0" borderId="7" xfId="0" applyFont="1" applyBorder="1" applyAlignment="1">
      <alignment horizontal="center" vertical="center" wrapText="1"/>
    </xf>
    <xf numFmtId="0" fontId="12" fillId="0" borderId="1" xfId="1" applyFont="1" applyFill="1" applyBorder="1" applyAlignment="1">
      <alignment horizontal="left" vertical="top" wrapText="1"/>
    </xf>
    <xf numFmtId="0" fontId="12" fillId="0" borderId="4" xfId="1" applyFont="1" applyFill="1" applyBorder="1" applyAlignment="1">
      <alignment horizontal="left" vertical="top" wrapText="1"/>
    </xf>
    <xf numFmtId="0" fontId="12" fillId="0" borderId="6" xfId="1" applyFont="1" applyFill="1" applyBorder="1" applyAlignment="1">
      <alignment horizontal="left" vertical="top" wrapText="1"/>
    </xf>
    <xf numFmtId="0" fontId="9" fillId="0" borderId="34" xfId="1" applyFont="1" applyFill="1" applyBorder="1" applyAlignment="1">
      <alignment horizontal="left" vertical="center" wrapText="1"/>
    </xf>
    <xf numFmtId="0" fontId="9" fillId="0" borderId="35" xfId="1" applyFont="1" applyFill="1" applyBorder="1" applyAlignment="1">
      <alignment horizontal="left" vertical="center" wrapText="1"/>
    </xf>
    <xf numFmtId="0" fontId="9" fillId="0" borderId="36" xfId="1" applyFont="1" applyFill="1" applyBorder="1" applyAlignment="1">
      <alignment horizontal="left"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2" fillId="2" borderId="37" xfId="0" applyFont="1" applyFill="1" applyBorder="1" applyAlignment="1">
      <alignment vertical="center" wrapText="1"/>
    </xf>
    <xf numFmtId="0" fontId="0" fillId="0" borderId="38" xfId="0" applyBorder="1" applyAlignment="1">
      <alignment horizontal="center" vertical="center" wrapText="1"/>
    </xf>
    <xf numFmtId="0" fontId="2" fillId="2" borderId="39" xfId="0" applyFont="1" applyFill="1" applyBorder="1" applyAlignment="1">
      <alignment vertical="center" wrapText="1"/>
    </xf>
    <xf numFmtId="0" fontId="0" fillId="0" borderId="40" xfId="0" applyBorder="1" applyAlignment="1">
      <alignment horizontal="center" vertical="center" wrapText="1"/>
    </xf>
    <xf numFmtId="0" fontId="21" fillId="7" borderId="0" xfId="1" applyFont="1" applyFill="1" applyAlignment="1">
      <alignment vertical="center"/>
    </xf>
    <xf numFmtId="49" fontId="20" fillId="0" borderId="21" xfId="0" applyNumberFormat="1" applyFont="1" applyBorder="1" applyAlignment="1">
      <alignment horizontal="center" vertical="center" wrapText="1"/>
    </xf>
    <xf numFmtId="0" fontId="22" fillId="0" borderId="19" xfId="0" applyFont="1" applyBorder="1" applyAlignment="1">
      <alignment horizontal="center" vertical="center" wrapText="1"/>
    </xf>
    <xf numFmtId="0" fontId="22" fillId="0" borderId="21" xfId="0" applyFont="1" applyBorder="1" applyAlignment="1">
      <alignment horizontal="center" vertical="center" wrapText="1"/>
    </xf>
    <xf numFmtId="0" fontId="23" fillId="6" borderId="26" xfId="0" applyFont="1" applyFill="1" applyBorder="1" applyAlignment="1">
      <alignment vertical="center" wrapText="1"/>
    </xf>
    <xf numFmtId="0" fontId="24" fillId="0" borderId="20" xfId="0" applyFont="1" applyBorder="1" applyAlignment="1">
      <alignment horizontal="left" vertical="center" wrapText="1"/>
    </xf>
    <xf numFmtId="0" fontId="24" fillId="0" borderId="20" xfId="0" applyFont="1" applyBorder="1" applyAlignment="1">
      <alignment vertical="center" wrapText="1"/>
    </xf>
    <xf numFmtId="0" fontId="25" fillId="0" borderId="0" xfId="0" applyFont="1"/>
    <xf numFmtId="0" fontId="26" fillId="0" borderId="14" xfId="0" applyFont="1" applyBorder="1" applyAlignment="1">
      <alignment horizontal="left" vertical="center" wrapText="1"/>
    </xf>
    <xf numFmtId="0" fontId="0" fillId="4" borderId="1" xfId="0" applyFill="1" applyBorder="1" applyAlignment="1">
      <alignment horizontal="left" vertical="top" wrapTex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4" xfId="0" applyFill="1" applyBorder="1" applyAlignment="1">
      <alignment horizontal="left" vertical="top"/>
    </xf>
    <xf numFmtId="0" fontId="0" fillId="4" borderId="0" xfId="0" applyFill="1" applyAlignment="1">
      <alignment horizontal="left" vertical="top"/>
    </xf>
    <xf numFmtId="0" fontId="0" fillId="4" borderId="5" xfId="0" applyFill="1" applyBorder="1" applyAlignment="1">
      <alignment horizontal="left" vertical="top"/>
    </xf>
    <xf numFmtId="0" fontId="0" fillId="4" borderId="6" xfId="0" applyFill="1" applyBorder="1" applyAlignment="1">
      <alignment horizontal="left" vertical="top"/>
    </xf>
    <xf numFmtId="0" fontId="0" fillId="4" borderId="7" xfId="0" applyFill="1" applyBorder="1" applyAlignment="1">
      <alignment horizontal="left" vertical="top"/>
    </xf>
    <xf numFmtId="0" fontId="0" fillId="4" borderId="8" xfId="0" applyFill="1" applyBorder="1" applyAlignment="1">
      <alignment horizontal="left" vertical="top"/>
    </xf>
    <xf numFmtId="0" fontId="0" fillId="4" borderId="9" xfId="0" applyFill="1" applyBorder="1" applyAlignment="1">
      <alignment horizontal="left" vertical="top" wrapText="1"/>
    </xf>
    <xf numFmtId="0" fontId="0" fillId="4" borderId="9" xfId="0" applyFill="1" applyBorder="1" applyAlignment="1">
      <alignment horizontal="left" vertical="top"/>
    </xf>
    <xf numFmtId="0" fontId="8" fillId="3" borderId="9" xfId="0" applyFont="1" applyFill="1" applyBorder="1" applyAlignment="1">
      <alignment horizontal="center"/>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8" fillId="3" borderId="10" xfId="0" applyFont="1" applyFill="1" applyBorder="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5" xfId="0" applyFont="1" applyFill="1" applyBorder="1" applyAlignment="1">
      <alignment horizontal="center" vertical="center" wrapText="1"/>
    </xf>
  </cellXfs>
  <cellStyles count="2">
    <cellStyle name="Hyperlink" xfId="1" builtinId="8"/>
    <cellStyle name="Normal" xfId="0" builtinId="0"/>
  </cellStyles>
  <dxfs count="44">
    <dxf>
      <font>
        <b val="0"/>
        <i val="0"/>
        <strike val="0"/>
        <condense val="0"/>
        <extend val="0"/>
        <outline val="0"/>
        <shadow val="0"/>
        <u val="none"/>
        <vertAlign val="baseline"/>
        <sz val="24"/>
        <color theme="9"/>
        <name val="Webdings"/>
        <family val="1"/>
        <charset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dxf>
    <dxf>
      <font>
        <b val="0"/>
        <i val="0"/>
        <strike val="0"/>
        <condense val="0"/>
        <extend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dxf>
    <dxf>
      <font>
        <strike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dxf>
    <dxf>
      <font>
        <strike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dxf>
    <dxf>
      <font>
        <strike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dxf>
    <dxf>
      <font>
        <strike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dxf>
    <dxf>
      <font>
        <strike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dxf>
    <dxf>
      <font>
        <strike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dxf>
    <dxf>
      <font>
        <strike val="0"/>
        <outline val="0"/>
        <shadow val="0"/>
        <u val="none"/>
        <vertAlign val="baseline"/>
        <sz val="11"/>
        <color auto="1"/>
        <name val="Calibri"/>
        <family val="2"/>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4"/>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bottom/>
        <vertical/>
        <horizontal/>
      </border>
    </dxf>
    <dxf>
      <border outline="0">
        <top style="thin">
          <color rgb="FFA5A5A5"/>
        </top>
      </border>
    </dxf>
    <dxf>
      <border outline="0">
        <left style="thin">
          <color theme="1" tint="0.34998626667073579"/>
        </left>
        <right style="thin">
          <color theme="1" tint="0.34998626667073579"/>
        </right>
        <bottom style="thin">
          <color theme="1" tint="0.34998626667073579"/>
        </bottom>
      </border>
    </dxf>
    <dxf>
      <border outline="0">
        <bottom style="thin">
          <color rgb="FFA5A5A5"/>
        </bottom>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center" vertical="center" textRotation="180" wrapText="1" indent="0" justifyLastLine="0" shrinkToFit="0" readingOrder="0"/>
    </dxf>
    <dxf>
      <font>
        <b val="0"/>
        <i val="0"/>
        <strike val="0"/>
        <condense val="0"/>
        <extend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indexed="64"/>
        </right>
        <top style="thin">
          <color theme="0" tint="-0.24994659260841701"/>
        </top>
        <bottom style="thin">
          <color theme="0" tint="-0.24994659260841701"/>
        </bottom>
        <vertical/>
        <horizontal style="thin">
          <color theme="0" tint="-0.24994659260841701"/>
        </horizontal>
      </border>
    </dxf>
    <dxf>
      <font>
        <strike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theme="0" tint="-0.24994659260841701"/>
        </left>
        <right style="thin">
          <color indexed="64"/>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indexed="64"/>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24"/>
        <color theme="9"/>
        <name val="Webdings"/>
        <family val="1"/>
        <charset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4659260841701"/>
        </left>
        <right style="thin">
          <color indexed="64"/>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24"/>
        <color theme="9"/>
        <name val="Webdings"/>
        <family val="1"/>
        <charset val="2"/>
        <scheme val="none"/>
      </font>
      <fill>
        <patternFill patternType="solid">
          <fgColor indexed="64"/>
          <bgColor rgb="FFFFFF0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24"/>
        <color theme="9"/>
        <name val="Webdings"/>
        <family val="1"/>
        <charset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24"/>
        <color theme="9"/>
        <name val="Webdings"/>
        <family val="1"/>
        <charset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24"/>
        <color theme="9"/>
        <name val="Webdings"/>
        <family val="1"/>
        <charset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24"/>
        <color theme="9"/>
        <name val="Webdings"/>
        <family val="1"/>
        <charset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theme="0" tint="-0.24994659260841701"/>
        </left>
        <right style="thin">
          <color indexed="64"/>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ertAlign val="baseline"/>
        <sz val="8"/>
        <color theme="4"/>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theme="0" tint="-0.24994659260841701"/>
        </top>
        <bottom style="thin">
          <color theme="0" tint="-0.24994659260841701"/>
        </bottom>
        <vertical/>
        <horizontal style="thin">
          <color theme="0" tint="-0.24994659260841701"/>
        </horizontal>
      </border>
    </dxf>
    <dxf>
      <border outline="0">
        <top style="thin">
          <color rgb="FFA5A5A5"/>
        </top>
      </border>
    </dxf>
    <dxf>
      <border outline="0">
        <left style="thin">
          <color theme="1" tint="0.34998626667073579"/>
        </left>
        <right style="thin">
          <color theme="1" tint="0.34998626667073579"/>
        </right>
        <top style="thin">
          <color rgb="FFA5A5A5"/>
        </top>
        <bottom style="thin">
          <color rgb="FFA5A5A5"/>
        </bottom>
      </border>
    </dxf>
    <dxf>
      <border outline="0">
        <bottom style="thin">
          <color rgb="FFA5A5A5"/>
        </bottom>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center" vertical="center" textRotation="180" wrapText="1" indent="0" justifyLastLine="0" shrinkToFit="0" readingOrder="0"/>
    </dxf>
    <dxf>
      <font>
        <b val="0"/>
        <strike val="0"/>
        <outline val="0"/>
        <shadow val="0"/>
        <u val="none"/>
        <vertAlign val="baseline"/>
        <sz val="10"/>
        <color auto="1"/>
        <name val="Calibri"/>
        <family val="2"/>
        <scheme val="minor"/>
      </font>
      <fill>
        <patternFill patternType="solid">
          <fgColor theme="9" tint="0.79998168889431442"/>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theme="0" tint="-0.24994659260841701"/>
        </top>
        <bottom style="thin">
          <color theme="0" tint="-0.24994659260841701"/>
        </bottom>
        <vertical/>
        <horizontal style="thin">
          <color theme="0" tint="-0.24994659260841701"/>
        </horizontal>
      </border>
    </dxf>
    <dxf>
      <font>
        <b/>
        <strike val="0"/>
        <outline val="0"/>
        <shadow val="0"/>
        <u/>
        <vertAlign val="baseline"/>
        <sz val="8"/>
        <color auto="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theme="0" tint="-0.24994659260841701"/>
        </top>
        <bottom style="thin">
          <color theme="0" tint="-0.24994659260841701"/>
        </bottom>
        <vertical/>
        <horizontal style="thin">
          <color theme="0" tint="-0.24994659260841701"/>
        </horizontal>
      </border>
    </dxf>
    <dxf>
      <font>
        <b/>
        <strike val="0"/>
        <outline val="0"/>
        <shadow val="0"/>
        <vertAlign val="baseline"/>
        <color auto="1"/>
        <name val="Calibri"/>
        <family val="2"/>
        <scheme val="minor"/>
      </font>
      <fill>
        <patternFill patternType="none">
          <fgColor indexed="64"/>
          <bgColor auto="1"/>
        </patternFill>
      </fill>
      <border diagonalUp="0" diagonalDown="0">
        <left style="thin">
          <color indexed="64"/>
        </left>
        <right style="thin">
          <color indexed="64"/>
        </right>
        <top style="thin">
          <color theme="0" tint="-0.24994659260841701"/>
        </top>
        <bottom style="thin">
          <color theme="0" tint="-0.24994659260841701"/>
        </bottom>
        <vertical/>
        <horizontal style="thin">
          <color theme="0" tint="-0.24994659260841701"/>
        </horizontal>
      </border>
    </dxf>
    <dxf>
      <border outline="0">
        <top style="thin">
          <color rgb="FFA5A5A5"/>
        </top>
      </border>
    </dxf>
    <dxf>
      <border outline="0">
        <left style="thin">
          <color rgb="FF595959"/>
        </left>
        <right style="thin">
          <color rgb="FF595959"/>
        </right>
        <top style="thin">
          <color rgb="FFA5A5A5"/>
        </top>
        <bottom style="thin">
          <color rgb="FF000000"/>
        </bottom>
      </border>
    </dxf>
    <dxf>
      <font>
        <strike val="0"/>
        <outline val="0"/>
        <shadow val="0"/>
        <vertAlign val="baseline"/>
        <color auto="1"/>
        <name val="Calibri"/>
        <family val="2"/>
        <scheme val="minor"/>
      </font>
      <fill>
        <patternFill patternType="none">
          <fgColor indexed="64"/>
          <bgColor auto="1"/>
        </patternFill>
      </fill>
    </dxf>
    <dxf>
      <border outline="0">
        <bottom style="thin">
          <color rgb="FFA5A5A5"/>
        </bottom>
      </border>
    </dxf>
    <dxf>
      <font>
        <b val="0"/>
        <i val="0"/>
        <strike val="0"/>
        <condense val="0"/>
        <extend val="0"/>
        <outline val="0"/>
        <shadow val="0"/>
        <u val="none"/>
        <vertAlign val="baseline"/>
        <sz val="16"/>
        <color rgb="FF000000"/>
        <name val="Calibri"/>
        <family val="2"/>
        <scheme val="minor"/>
      </font>
      <fill>
        <patternFill patternType="none">
          <fgColor indexed="64"/>
          <bgColor auto="1"/>
        </patternFill>
      </fill>
      <alignment horizontal="center" vertical="center" textRotation="18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160020</xdr:colOff>
      <xdr:row>18</xdr:row>
      <xdr:rowOff>60960</xdr:rowOff>
    </xdr:to>
    <xdr:pic>
      <xdr:nvPicPr>
        <xdr:cNvPr id="3" name="Picture 2">
          <a:extLst>
            <a:ext uri="{FF2B5EF4-FFF2-40B4-BE49-F238E27FC236}">
              <a16:creationId xmlns:a16="http://schemas.microsoft.com/office/drawing/2014/main" id="{7FEC2B10-8F3D-43D0-9C75-C9DBFC2F86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82880"/>
          <a:ext cx="9304020" cy="3169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4F2B28-B3C1-48D9-9017-9892997160B0}" name="Table33" displayName="Table33" ref="B3:D10" totalsRowShown="0" headerRowDxfId="43" dataDxfId="41" headerRowBorderDxfId="42" tableBorderDxfId="40" totalsRowBorderDxfId="39">
  <autoFilter ref="B3:D10" xr:uid="{AB3748FC-615B-4B94-AA16-BF55CB6D6C3B}"/>
  <tableColumns count="3">
    <tableColumn id="1" xr3:uid="{68C38757-6F59-4E82-8778-F1CA981AB7A0}" name="Source" dataDxfId="38"/>
    <tableColumn id="2" xr3:uid="{58EAD100-DFF8-4C17-9716-F77393BDB52D}" name="URL" dataDxfId="37"/>
    <tableColumn id="3" xr3:uid="{D297C0C3-2D41-4468-B9A1-721F85A69010}" name="Description" dataDxfId="3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8A9661-B602-41D6-A87D-FD529E584518}" name="Table1" displayName="Table1" ref="B4:Q35" totalsRowShown="0" headerRowDxfId="35" headerRowBorderDxfId="34" tableBorderDxfId="33" totalsRowBorderDxfId="32">
  <autoFilter ref="B4:Q35" xr:uid="{4D8A9661-B602-41D6-A87D-FD529E5845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C5E9BD66-B0F0-4103-92C0-2B4883C29C17}" name="Selected Support Schemes" dataDxfId="31"/>
    <tableColumn id="2" xr3:uid="{69ADF96D-6F2D-4A11-8D6D-A58113031FD0}" name="URL" dataDxfId="30"/>
    <tableColumn id="3" xr3:uid="{3DA9EBDF-F0C8-4D6F-AC70-F00D898371A5}" name="Scope" dataDxfId="29"/>
    <tableColumn id="4" xr3:uid="{1D8E57AC-6CA2-4EEE-B311-070E243A2334}" name="Category " dataDxfId="28"/>
    <tableColumn id="5" xr3:uid="{377ECA66-BDD2-4D67-8EBD-396429D6FBCC}" name="Technology Readiness Levels (TRL)" dataDxfId="27"/>
    <tableColumn id="6" xr3:uid="{6E6C34DC-5BE3-4B9B-BB24-B0EFC3ECF603}" name="Renewable energy utilisation" dataDxfId="26"/>
    <tableColumn id="7" xr3:uid="{9AA982B0-D476-4B75-9023-88EC84B23FDB}" name="Energy efficient buildings" dataDxfId="25"/>
    <tableColumn id="9" xr3:uid="{49FD5CB1-EDEC-45AC-8E7A-61AF76FBBE56}" name="Energy Efficiency  in processes and operations" dataDxfId="24"/>
    <tableColumn id="12" xr3:uid="{409C101C-6054-425A-B474-95B36023D6F3}" name="Sustainable mobility" dataDxfId="23"/>
    <tableColumn id="21" xr3:uid="{504074DE-0A38-4AC2-822E-352EB4C54650}" name="Circularity" dataDxfId="22"/>
    <tableColumn id="15" xr3:uid="{EA24A01D-1DDA-4279-AAFE-5F1E017AC9D7}" name="Non-specific" dataDxfId="21"/>
    <tableColumn id="16" xr3:uid="{3AC2671A-F484-42DE-99EA-D41CD51A6910}" name="Consulttancy fee" dataDxfId="20"/>
    <tableColumn id="17" xr3:uid="{95D99FD9-9376-4A45-AC34-899AA0B47341}" name="Capital investments" dataDxfId="19"/>
    <tableColumn id="18" xr3:uid="{4B680A98-E3C1-4175-92CE-2538ED1886E2}" name="Wages/labour costs" dataDxfId="18"/>
    <tableColumn id="19" xr3:uid="{8E801DA0-2B2A-4FA7-B3FE-3E350024D079}" name="Other operational costs" dataDxfId="17"/>
    <tableColumn id="20" xr3:uid="{13B3075B-A2A0-49EA-9D16-A057DB6E8606}" name="Specific for SMEs" dataDxfId="16"/>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E094CF-63D1-4547-BC57-A340CB3DF3ED}" name="Table2" displayName="Table2" ref="B4:M9" totalsRowShown="0" headerRowDxfId="15" headerRowBorderDxfId="14" tableBorderDxfId="13" totalsRowBorderDxfId="12">
  <autoFilter ref="B4:M9" xr:uid="{66E094CF-63D1-4547-BC57-A340CB3DF3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B02F0C87-AE3A-472F-95A2-0718BD307DD4}" name="Selected Capacity Building Material" dataDxfId="11"/>
    <tableColumn id="2" xr3:uid="{5E791809-E1F3-4042-B41B-B234B80BD38C}" name="URL" dataDxfId="10"/>
    <tableColumn id="13" xr3:uid="{DAB71055-45BD-4E1E-84E9-A723BE475B66}" name="Type of support" dataDxfId="9"/>
    <tableColumn id="3" xr3:uid="{335EDAC2-00F4-4F9F-B51B-2432F784FA2C}" name="General information and examples" dataDxfId="8"/>
    <tableColumn id="4" xr3:uid="{9B9D9F69-6515-4B7E-B5F9-FA423C02585A}" name="Emission inventory " dataDxfId="7"/>
    <tableColumn id="5" xr3:uid="{CE8ADAC0-FE5E-44FD-ACC9-2585FCD68BD2}" name="Energy perfor-mance base line" dataDxfId="6"/>
    <tableColumn id="6" xr3:uid="{1FA45E98-32AA-4429-9E2A-4C500D33CA9E}" name="Monitoring &amp; reporting" dataDxfId="5"/>
    <tableColumn id="7" xr3:uid="{C2B3EDB0-5163-4E84-9AA9-89AD7E6AA13F}" name="Energy Audit" dataDxfId="4"/>
    <tableColumn id="9" xr3:uid="{889F48BE-AE43-49D8-B796-14A9C1948888}" name="Clean energy plan or strategy" dataDxfId="3"/>
    <tableColumn id="12" xr3:uid="{7EFDB0E9-A0F4-4B0E-916C-776609591158}" name="Implementation support" dataDxfId="2"/>
    <tableColumn id="10" xr3:uid="{15623BD3-E398-4090-ADCA-B0E7AFAEB27D}" name="Networking" dataDxfId="1"/>
    <tableColumn id="11" xr3:uid="{C0111656-D65D-4CCF-A31B-5134B7A409A1}" name="Specific for SM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7B9B8-AE90-4D1D-8F08-DD3351F60DAE}">
  <dimension ref="B2:AD38"/>
  <sheetViews>
    <sheetView showGridLines="0" workbookViewId="0">
      <selection activeCell="E41" sqref="E41"/>
    </sheetView>
  </sheetViews>
  <sheetFormatPr defaultColWidth="8.6640625" defaultRowHeight="14.4"/>
  <cols>
    <col min="1" max="1" width="2.6640625" customWidth="1"/>
    <col min="19" max="19" width="2.6640625" customWidth="1"/>
  </cols>
  <sheetData>
    <row r="2" spans="2:30" ht="15" customHeight="1">
      <c r="B2" s="107" t="s">
        <v>0</v>
      </c>
      <c r="C2" s="108"/>
      <c r="D2" s="108"/>
      <c r="E2" s="108"/>
      <c r="F2" s="108"/>
      <c r="G2" s="108"/>
      <c r="H2" s="108"/>
      <c r="I2" s="108"/>
      <c r="J2" s="108"/>
      <c r="K2" s="108"/>
      <c r="L2" s="108"/>
      <c r="M2" s="108"/>
      <c r="N2" s="108"/>
      <c r="O2" s="108"/>
      <c r="P2" s="108"/>
      <c r="Q2" s="108"/>
      <c r="R2" s="109"/>
      <c r="T2" s="116" t="s">
        <v>1</v>
      </c>
      <c r="U2" s="117"/>
      <c r="V2" s="117"/>
      <c r="W2" s="117"/>
      <c r="X2" s="117"/>
      <c r="Y2" s="117"/>
      <c r="Z2" s="117"/>
      <c r="AA2" s="117"/>
      <c r="AB2" s="117"/>
      <c r="AC2" s="117"/>
      <c r="AD2" s="117"/>
    </row>
    <row r="3" spans="2:30">
      <c r="B3" s="110"/>
      <c r="C3" s="111"/>
      <c r="D3" s="111"/>
      <c r="E3" s="111"/>
      <c r="F3" s="111"/>
      <c r="G3" s="111"/>
      <c r="H3" s="111"/>
      <c r="I3" s="111"/>
      <c r="J3" s="111"/>
      <c r="K3" s="111"/>
      <c r="L3" s="111"/>
      <c r="M3" s="111"/>
      <c r="N3" s="111"/>
      <c r="O3" s="111"/>
      <c r="P3" s="111"/>
      <c r="Q3" s="111"/>
      <c r="R3" s="112"/>
      <c r="T3" s="117"/>
      <c r="U3" s="117"/>
      <c r="V3" s="117"/>
      <c r="W3" s="117"/>
      <c r="X3" s="117"/>
      <c r="Y3" s="117"/>
      <c r="Z3" s="117"/>
      <c r="AA3" s="117"/>
      <c r="AB3" s="117"/>
      <c r="AC3" s="117"/>
      <c r="AD3" s="117"/>
    </row>
    <row r="4" spans="2:30">
      <c r="B4" s="110"/>
      <c r="C4" s="111"/>
      <c r="D4" s="111"/>
      <c r="E4" s="111"/>
      <c r="F4" s="111"/>
      <c r="G4" s="111"/>
      <c r="H4" s="111"/>
      <c r="I4" s="111"/>
      <c r="J4" s="111"/>
      <c r="K4" s="111"/>
      <c r="L4" s="111"/>
      <c r="M4" s="111"/>
      <c r="N4" s="111"/>
      <c r="O4" s="111"/>
      <c r="P4" s="111"/>
      <c r="Q4" s="111"/>
      <c r="R4" s="112"/>
      <c r="T4" s="117"/>
      <c r="U4" s="117"/>
      <c r="V4" s="117"/>
      <c r="W4" s="117"/>
      <c r="X4" s="117"/>
      <c r="Y4" s="117"/>
      <c r="Z4" s="117"/>
      <c r="AA4" s="117"/>
      <c r="AB4" s="117"/>
      <c r="AC4" s="117"/>
      <c r="AD4" s="117"/>
    </row>
    <row r="5" spans="2:30">
      <c r="B5" s="110"/>
      <c r="C5" s="111"/>
      <c r="D5" s="111"/>
      <c r="E5" s="111"/>
      <c r="F5" s="111"/>
      <c r="G5" s="111"/>
      <c r="H5" s="111"/>
      <c r="I5" s="111"/>
      <c r="J5" s="111"/>
      <c r="K5" s="111"/>
      <c r="L5" s="111"/>
      <c r="M5" s="111"/>
      <c r="N5" s="111"/>
      <c r="O5" s="111"/>
      <c r="P5" s="111"/>
      <c r="Q5" s="111"/>
      <c r="R5" s="112"/>
      <c r="T5" s="117"/>
      <c r="U5" s="117"/>
      <c r="V5" s="117"/>
      <c r="W5" s="117"/>
      <c r="X5" s="117"/>
      <c r="Y5" s="117"/>
      <c r="Z5" s="117"/>
      <c r="AA5" s="117"/>
      <c r="AB5" s="117"/>
      <c r="AC5" s="117"/>
      <c r="AD5" s="117"/>
    </row>
    <row r="6" spans="2:30">
      <c r="B6" s="110"/>
      <c r="C6" s="111"/>
      <c r="D6" s="111"/>
      <c r="E6" s="111"/>
      <c r="F6" s="111"/>
      <c r="G6" s="111"/>
      <c r="H6" s="111"/>
      <c r="I6" s="111"/>
      <c r="J6" s="111"/>
      <c r="K6" s="111"/>
      <c r="L6" s="111"/>
      <c r="M6" s="111"/>
      <c r="N6" s="111"/>
      <c r="O6" s="111"/>
      <c r="P6" s="111"/>
      <c r="Q6" s="111"/>
      <c r="R6" s="112"/>
      <c r="T6" s="117"/>
      <c r="U6" s="117"/>
      <c r="V6" s="117"/>
      <c r="W6" s="117"/>
      <c r="X6" s="117"/>
      <c r="Y6" s="117"/>
      <c r="Z6" s="117"/>
      <c r="AA6" s="117"/>
      <c r="AB6" s="117"/>
      <c r="AC6" s="117"/>
      <c r="AD6" s="117"/>
    </row>
    <row r="7" spans="2:30">
      <c r="B7" s="110"/>
      <c r="C7" s="111"/>
      <c r="D7" s="111"/>
      <c r="E7" s="111"/>
      <c r="F7" s="111"/>
      <c r="G7" s="111"/>
      <c r="H7" s="111"/>
      <c r="I7" s="111"/>
      <c r="J7" s="111"/>
      <c r="K7" s="111"/>
      <c r="L7" s="111"/>
      <c r="M7" s="111"/>
      <c r="N7" s="111"/>
      <c r="O7" s="111"/>
      <c r="P7" s="111"/>
      <c r="Q7" s="111"/>
      <c r="R7" s="112"/>
      <c r="T7" s="117"/>
      <c r="U7" s="117"/>
      <c r="V7" s="117"/>
      <c r="W7" s="117"/>
      <c r="X7" s="117"/>
      <c r="Y7" s="117"/>
      <c r="Z7" s="117"/>
      <c r="AA7" s="117"/>
      <c r="AB7" s="117"/>
      <c r="AC7" s="117"/>
      <c r="AD7" s="117"/>
    </row>
    <row r="8" spans="2:30">
      <c r="B8" s="110"/>
      <c r="C8" s="111"/>
      <c r="D8" s="111"/>
      <c r="E8" s="111"/>
      <c r="F8" s="111"/>
      <c r="G8" s="111"/>
      <c r="H8" s="111"/>
      <c r="I8" s="111"/>
      <c r="J8" s="111"/>
      <c r="K8" s="111"/>
      <c r="L8" s="111"/>
      <c r="M8" s="111"/>
      <c r="N8" s="111"/>
      <c r="O8" s="111"/>
      <c r="P8" s="111"/>
      <c r="Q8" s="111"/>
      <c r="R8" s="112"/>
      <c r="T8" s="117"/>
      <c r="U8" s="117"/>
      <c r="V8" s="117"/>
      <c r="W8" s="117"/>
      <c r="X8" s="117"/>
      <c r="Y8" s="117"/>
      <c r="Z8" s="117"/>
      <c r="AA8" s="117"/>
      <c r="AB8" s="117"/>
      <c r="AC8" s="117"/>
      <c r="AD8" s="117"/>
    </row>
    <row r="9" spans="2:30">
      <c r="B9" s="110"/>
      <c r="C9" s="111"/>
      <c r="D9" s="111"/>
      <c r="E9" s="111"/>
      <c r="F9" s="111"/>
      <c r="G9" s="111"/>
      <c r="H9" s="111"/>
      <c r="I9" s="111"/>
      <c r="J9" s="111"/>
      <c r="K9" s="111"/>
      <c r="L9" s="111"/>
      <c r="M9" s="111"/>
      <c r="N9" s="111"/>
      <c r="O9" s="111"/>
      <c r="P9" s="111"/>
      <c r="Q9" s="111"/>
      <c r="R9" s="112"/>
      <c r="T9" s="117"/>
      <c r="U9" s="117"/>
      <c r="V9" s="117"/>
      <c r="W9" s="117"/>
      <c r="X9" s="117"/>
      <c r="Y9" s="117"/>
      <c r="Z9" s="117"/>
      <c r="AA9" s="117"/>
      <c r="AB9" s="117"/>
      <c r="AC9" s="117"/>
      <c r="AD9" s="117"/>
    </row>
    <row r="10" spans="2:30">
      <c r="B10" s="110"/>
      <c r="C10" s="111"/>
      <c r="D10" s="111"/>
      <c r="E10" s="111"/>
      <c r="F10" s="111"/>
      <c r="G10" s="111"/>
      <c r="H10" s="111"/>
      <c r="I10" s="111"/>
      <c r="J10" s="111"/>
      <c r="K10" s="111"/>
      <c r="L10" s="111"/>
      <c r="M10" s="111"/>
      <c r="N10" s="111"/>
      <c r="O10" s="111"/>
      <c r="P10" s="111"/>
      <c r="Q10" s="111"/>
      <c r="R10" s="112"/>
      <c r="T10" s="117"/>
      <c r="U10" s="117"/>
      <c r="V10" s="117"/>
      <c r="W10" s="117"/>
      <c r="X10" s="117"/>
      <c r="Y10" s="117"/>
      <c r="Z10" s="117"/>
      <c r="AA10" s="117"/>
      <c r="AB10" s="117"/>
      <c r="AC10" s="117"/>
      <c r="AD10" s="117"/>
    </row>
    <row r="11" spans="2:30">
      <c r="B11" s="110"/>
      <c r="C11" s="111"/>
      <c r="D11" s="111"/>
      <c r="E11" s="111"/>
      <c r="F11" s="111"/>
      <c r="G11" s="111"/>
      <c r="H11" s="111"/>
      <c r="I11" s="111"/>
      <c r="J11" s="111"/>
      <c r="K11" s="111"/>
      <c r="L11" s="111"/>
      <c r="M11" s="111"/>
      <c r="N11" s="111"/>
      <c r="O11" s="111"/>
      <c r="P11" s="111"/>
      <c r="Q11" s="111"/>
      <c r="R11" s="112"/>
      <c r="T11" s="117"/>
      <c r="U11" s="117"/>
      <c r="V11" s="117"/>
      <c r="W11" s="117"/>
      <c r="X11" s="117"/>
      <c r="Y11" s="117"/>
      <c r="Z11" s="117"/>
      <c r="AA11" s="117"/>
      <c r="AB11" s="117"/>
      <c r="AC11" s="117"/>
      <c r="AD11" s="117"/>
    </row>
    <row r="12" spans="2:30">
      <c r="B12" s="110"/>
      <c r="C12" s="111"/>
      <c r="D12" s="111"/>
      <c r="E12" s="111"/>
      <c r="F12" s="111"/>
      <c r="G12" s="111"/>
      <c r="H12" s="111"/>
      <c r="I12" s="111"/>
      <c r="J12" s="111"/>
      <c r="K12" s="111"/>
      <c r="L12" s="111"/>
      <c r="M12" s="111"/>
      <c r="N12" s="111"/>
      <c r="O12" s="111"/>
      <c r="P12" s="111"/>
      <c r="Q12" s="111"/>
      <c r="R12" s="112"/>
      <c r="T12" s="117"/>
      <c r="U12" s="117"/>
      <c r="V12" s="117"/>
      <c r="W12" s="117"/>
      <c r="X12" s="117"/>
      <c r="Y12" s="117"/>
      <c r="Z12" s="117"/>
      <c r="AA12" s="117"/>
      <c r="AB12" s="117"/>
      <c r="AC12" s="117"/>
      <c r="AD12" s="117"/>
    </row>
    <row r="13" spans="2:30">
      <c r="B13" s="110"/>
      <c r="C13" s="111"/>
      <c r="D13" s="111"/>
      <c r="E13" s="111"/>
      <c r="F13" s="111"/>
      <c r="G13" s="111"/>
      <c r="H13" s="111"/>
      <c r="I13" s="111"/>
      <c r="J13" s="111"/>
      <c r="K13" s="111"/>
      <c r="L13" s="111"/>
      <c r="M13" s="111"/>
      <c r="N13" s="111"/>
      <c r="O13" s="111"/>
      <c r="P13" s="111"/>
      <c r="Q13" s="111"/>
      <c r="R13" s="112"/>
      <c r="T13" s="117"/>
      <c r="U13" s="117"/>
      <c r="V13" s="117"/>
      <c r="W13" s="117"/>
      <c r="X13" s="117"/>
      <c r="Y13" s="117"/>
      <c r="Z13" s="117"/>
      <c r="AA13" s="117"/>
      <c r="AB13" s="117"/>
      <c r="AC13" s="117"/>
      <c r="AD13" s="117"/>
    </row>
    <row r="14" spans="2:30">
      <c r="B14" s="110"/>
      <c r="C14" s="111"/>
      <c r="D14" s="111"/>
      <c r="E14" s="111"/>
      <c r="F14" s="111"/>
      <c r="G14" s="111"/>
      <c r="H14" s="111"/>
      <c r="I14" s="111"/>
      <c r="J14" s="111"/>
      <c r="K14" s="111"/>
      <c r="L14" s="111"/>
      <c r="M14" s="111"/>
      <c r="N14" s="111"/>
      <c r="O14" s="111"/>
      <c r="P14" s="111"/>
      <c r="Q14" s="111"/>
      <c r="R14" s="112"/>
      <c r="T14" s="117"/>
      <c r="U14" s="117"/>
      <c r="V14" s="117"/>
      <c r="W14" s="117"/>
      <c r="X14" s="117"/>
      <c r="Y14" s="117"/>
      <c r="Z14" s="117"/>
      <c r="AA14" s="117"/>
      <c r="AB14" s="117"/>
      <c r="AC14" s="117"/>
      <c r="AD14" s="117"/>
    </row>
    <row r="15" spans="2:30">
      <c r="B15" s="110"/>
      <c r="C15" s="111"/>
      <c r="D15" s="111"/>
      <c r="E15" s="111"/>
      <c r="F15" s="111"/>
      <c r="G15" s="111"/>
      <c r="H15" s="111"/>
      <c r="I15" s="111"/>
      <c r="J15" s="111"/>
      <c r="K15" s="111"/>
      <c r="L15" s="111"/>
      <c r="M15" s="111"/>
      <c r="N15" s="111"/>
      <c r="O15" s="111"/>
      <c r="P15" s="111"/>
      <c r="Q15" s="111"/>
      <c r="R15" s="112"/>
      <c r="T15" s="117"/>
      <c r="U15" s="117"/>
      <c r="V15" s="117"/>
      <c r="W15" s="117"/>
      <c r="X15" s="117"/>
      <c r="Y15" s="117"/>
      <c r="Z15" s="117"/>
      <c r="AA15" s="117"/>
      <c r="AB15" s="117"/>
      <c r="AC15" s="117"/>
      <c r="AD15" s="117"/>
    </row>
    <row r="16" spans="2:30">
      <c r="B16" s="110"/>
      <c r="C16" s="111"/>
      <c r="D16" s="111"/>
      <c r="E16" s="111"/>
      <c r="F16" s="111"/>
      <c r="G16" s="111"/>
      <c r="H16" s="111"/>
      <c r="I16" s="111"/>
      <c r="J16" s="111"/>
      <c r="K16" s="111"/>
      <c r="L16" s="111"/>
      <c r="M16" s="111"/>
      <c r="N16" s="111"/>
      <c r="O16" s="111"/>
      <c r="P16" s="111"/>
      <c r="Q16" s="111"/>
      <c r="R16" s="112"/>
      <c r="T16" s="117"/>
      <c r="U16" s="117"/>
      <c r="V16" s="117"/>
      <c r="W16" s="117"/>
      <c r="X16" s="117"/>
      <c r="Y16" s="117"/>
      <c r="Z16" s="117"/>
      <c r="AA16" s="117"/>
      <c r="AB16" s="117"/>
      <c r="AC16" s="117"/>
      <c r="AD16" s="117"/>
    </row>
    <row r="17" spans="2:30">
      <c r="B17" s="110"/>
      <c r="C17" s="111"/>
      <c r="D17" s="111"/>
      <c r="E17" s="111"/>
      <c r="F17" s="111"/>
      <c r="G17" s="111"/>
      <c r="H17" s="111"/>
      <c r="I17" s="111"/>
      <c r="J17" s="111"/>
      <c r="K17" s="111"/>
      <c r="L17" s="111"/>
      <c r="M17" s="111"/>
      <c r="N17" s="111"/>
      <c r="O17" s="111"/>
      <c r="P17" s="111"/>
      <c r="Q17" s="111"/>
      <c r="R17" s="112"/>
      <c r="T17" s="117"/>
      <c r="U17" s="117"/>
      <c r="V17" s="117"/>
      <c r="W17" s="117"/>
      <c r="X17" s="117"/>
      <c r="Y17" s="117"/>
      <c r="Z17" s="117"/>
      <c r="AA17" s="117"/>
      <c r="AB17" s="117"/>
      <c r="AC17" s="117"/>
      <c r="AD17" s="117"/>
    </row>
    <row r="18" spans="2:30">
      <c r="B18" s="110"/>
      <c r="C18" s="111"/>
      <c r="D18" s="111"/>
      <c r="E18" s="111"/>
      <c r="F18" s="111"/>
      <c r="G18" s="111"/>
      <c r="H18" s="111"/>
      <c r="I18" s="111"/>
      <c r="J18" s="111"/>
      <c r="K18" s="111"/>
      <c r="L18" s="111"/>
      <c r="M18" s="111"/>
      <c r="N18" s="111"/>
      <c r="O18" s="111"/>
      <c r="P18" s="111"/>
      <c r="Q18" s="111"/>
      <c r="R18" s="112"/>
      <c r="T18" s="117"/>
      <c r="U18" s="117"/>
      <c r="V18" s="117"/>
      <c r="W18" s="117"/>
      <c r="X18" s="117"/>
      <c r="Y18" s="117"/>
      <c r="Z18" s="117"/>
      <c r="AA18" s="117"/>
      <c r="AB18" s="117"/>
      <c r="AC18" s="117"/>
      <c r="AD18" s="117"/>
    </row>
    <row r="19" spans="2:30">
      <c r="B19" s="110"/>
      <c r="C19" s="111"/>
      <c r="D19" s="111"/>
      <c r="E19" s="111"/>
      <c r="F19" s="111"/>
      <c r="G19" s="111"/>
      <c r="H19" s="111"/>
      <c r="I19" s="111"/>
      <c r="J19" s="111"/>
      <c r="K19" s="111"/>
      <c r="L19" s="111"/>
      <c r="M19" s="111"/>
      <c r="N19" s="111"/>
      <c r="O19" s="111"/>
      <c r="P19" s="111"/>
      <c r="Q19" s="111"/>
      <c r="R19" s="112"/>
      <c r="T19" s="117"/>
      <c r="U19" s="117"/>
      <c r="V19" s="117"/>
      <c r="W19" s="117"/>
      <c r="X19" s="117"/>
      <c r="Y19" s="117"/>
      <c r="Z19" s="117"/>
      <c r="AA19" s="117"/>
      <c r="AB19" s="117"/>
      <c r="AC19" s="117"/>
      <c r="AD19" s="117"/>
    </row>
    <row r="20" spans="2:30">
      <c r="B20" s="110"/>
      <c r="C20" s="111"/>
      <c r="D20" s="111"/>
      <c r="E20" s="111"/>
      <c r="F20" s="111"/>
      <c r="G20" s="111"/>
      <c r="H20" s="111"/>
      <c r="I20" s="111"/>
      <c r="J20" s="111"/>
      <c r="K20" s="111"/>
      <c r="L20" s="111"/>
      <c r="M20" s="111"/>
      <c r="N20" s="111"/>
      <c r="O20" s="111"/>
      <c r="P20" s="111"/>
      <c r="Q20" s="111"/>
      <c r="R20" s="112"/>
      <c r="T20" s="117"/>
      <c r="U20" s="117"/>
      <c r="V20" s="117"/>
      <c r="W20" s="117"/>
      <c r="X20" s="117"/>
      <c r="Y20" s="117"/>
      <c r="Z20" s="117"/>
      <c r="AA20" s="117"/>
      <c r="AB20" s="117"/>
      <c r="AC20" s="117"/>
      <c r="AD20" s="117"/>
    </row>
    <row r="21" spans="2:30">
      <c r="B21" s="110"/>
      <c r="C21" s="111"/>
      <c r="D21" s="111"/>
      <c r="E21" s="111"/>
      <c r="F21" s="111"/>
      <c r="G21" s="111"/>
      <c r="H21" s="111"/>
      <c r="I21" s="111"/>
      <c r="J21" s="111"/>
      <c r="K21" s="111"/>
      <c r="L21" s="111"/>
      <c r="M21" s="111"/>
      <c r="N21" s="111"/>
      <c r="O21" s="111"/>
      <c r="P21" s="111"/>
      <c r="Q21" s="111"/>
      <c r="R21" s="112"/>
      <c r="T21" s="117"/>
      <c r="U21" s="117"/>
      <c r="V21" s="117"/>
      <c r="W21" s="117"/>
      <c r="X21" s="117"/>
      <c r="Y21" s="117"/>
      <c r="Z21" s="117"/>
      <c r="AA21" s="117"/>
      <c r="AB21" s="117"/>
      <c r="AC21" s="117"/>
      <c r="AD21" s="117"/>
    </row>
    <row r="22" spans="2:30">
      <c r="B22" s="110"/>
      <c r="C22" s="111"/>
      <c r="D22" s="111"/>
      <c r="E22" s="111"/>
      <c r="F22" s="111"/>
      <c r="G22" s="111"/>
      <c r="H22" s="111"/>
      <c r="I22" s="111"/>
      <c r="J22" s="111"/>
      <c r="K22" s="111"/>
      <c r="L22" s="111"/>
      <c r="M22" s="111"/>
      <c r="N22" s="111"/>
      <c r="O22" s="111"/>
      <c r="P22" s="111"/>
      <c r="Q22" s="111"/>
      <c r="R22" s="112"/>
      <c r="T22" s="117"/>
      <c r="U22" s="117"/>
      <c r="V22" s="117"/>
      <c r="W22" s="117"/>
      <c r="X22" s="117"/>
      <c r="Y22" s="117"/>
      <c r="Z22" s="117"/>
      <c r="AA22" s="117"/>
      <c r="AB22" s="117"/>
      <c r="AC22" s="117"/>
      <c r="AD22" s="117"/>
    </row>
    <row r="23" spans="2:30">
      <c r="B23" s="110"/>
      <c r="C23" s="111"/>
      <c r="D23" s="111"/>
      <c r="E23" s="111"/>
      <c r="F23" s="111"/>
      <c r="G23" s="111"/>
      <c r="H23" s="111"/>
      <c r="I23" s="111"/>
      <c r="J23" s="111"/>
      <c r="K23" s="111"/>
      <c r="L23" s="111"/>
      <c r="M23" s="111"/>
      <c r="N23" s="111"/>
      <c r="O23" s="111"/>
      <c r="P23" s="111"/>
      <c r="Q23" s="111"/>
      <c r="R23" s="112"/>
      <c r="T23" s="117"/>
      <c r="U23" s="117"/>
      <c r="V23" s="117"/>
      <c r="W23" s="117"/>
      <c r="X23" s="117"/>
      <c r="Y23" s="117"/>
      <c r="Z23" s="117"/>
      <c r="AA23" s="117"/>
      <c r="AB23" s="117"/>
      <c r="AC23" s="117"/>
      <c r="AD23" s="117"/>
    </row>
    <row r="24" spans="2:30">
      <c r="B24" s="110"/>
      <c r="C24" s="111"/>
      <c r="D24" s="111"/>
      <c r="E24" s="111"/>
      <c r="F24" s="111"/>
      <c r="G24" s="111"/>
      <c r="H24" s="111"/>
      <c r="I24" s="111"/>
      <c r="J24" s="111"/>
      <c r="K24" s="111"/>
      <c r="L24" s="111"/>
      <c r="M24" s="111"/>
      <c r="N24" s="111"/>
      <c r="O24" s="111"/>
      <c r="P24" s="111"/>
      <c r="Q24" s="111"/>
      <c r="R24" s="112"/>
      <c r="T24" s="117"/>
      <c r="U24" s="117"/>
      <c r="V24" s="117"/>
      <c r="W24" s="117"/>
      <c r="X24" s="117"/>
      <c r="Y24" s="117"/>
      <c r="Z24" s="117"/>
      <c r="AA24" s="117"/>
      <c r="AB24" s="117"/>
      <c r="AC24" s="117"/>
      <c r="AD24" s="117"/>
    </row>
    <row r="25" spans="2:30">
      <c r="B25" s="110"/>
      <c r="C25" s="111"/>
      <c r="D25" s="111"/>
      <c r="E25" s="111"/>
      <c r="F25" s="111"/>
      <c r="G25" s="111"/>
      <c r="H25" s="111"/>
      <c r="I25" s="111"/>
      <c r="J25" s="111"/>
      <c r="K25" s="111"/>
      <c r="L25" s="111"/>
      <c r="M25" s="111"/>
      <c r="N25" s="111"/>
      <c r="O25" s="111"/>
      <c r="P25" s="111"/>
      <c r="Q25" s="111"/>
      <c r="R25" s="112"/>
      <c r="T25" s="117"/>
      <c r="U25" s="117"/>
      <c r="V25" s="117"/>
      <c r="W25" s="117"/>
      <c r="X25" s="117"/>
      <c r="Y25" s="117"/>
      <c r="Z25" s="117"/>
      <c r="AA25" s="117"/>
      <c r="AB25" s="117"/>
      <c r="AC25" s="117"/>
      <c r="AD25" s="117"/>
    </row>
    <row r="26" spans="2:30">
      <c r="B26" s="113"/>
      <c r="C26" s="114"/>
      <c r="D26" s="114"/>
      <c r="E26" s="114"/>
      <c r="F26" s="114"/>
      <c r="G26" s="114"/>
      <c r="H26" s="114"/>
      <c r="I26" s="114"/>
      <c r="J26" s="114"/>
      <c r="K26" s="114"/>
      <c r="L26" s="114"/>
      <c r="M26" s="114"/>
      <c r="N26" s="114"/>
      <c r="O26" s="114"/>
      <c r="P26" s="114"/>
      <c r="Q26" s="114"/>
      <c r="R26" s="115"/>
      <c r="T26" s="117"/>
      <c r="U26" s="117"/>
      <c r="V26" s="117"/>
      <c r="W26" s="117"/>
      <c r="X26" s="117"/>
      <c r="Y26" s="117"/>
      <c r="Z26" s="117"/>
      <c r="AA26" s="117"/>
      <c r="AB26" s="117"/>
      <c r="AC26" s="117"/>
      <c r="AD26" s="117"/>
    </row>
    <row r="28" spans="2:30">
      <c r="B28" s="107" t="s">
        <v>2</v>
      </c>
      <c r="C28" s="108"/>
      <c r="D28" s="108"/>
      <c r="E28" s="108"/>
      <c r="F28" s="108"/>
      <c r="G28" s="108"/>
      <c r="H28" s="108"/>
      <c r="I28" s="108"/>
      <c r="J28" s="108"/>
      <c r="K28" s="108"/>
      <c r="L28" s="108"/>
      <c r="M28" s="108"/>
      <c r="N28" s="108"/>
      <c r="O28" s="108"/>
      <c r="P28" s="108"/>
      <c r="Q28" s="108"/>
      <c r="R28" s="109"/>
    </row>
    <row r="29" spans="2:30">
      <c r="B29" s="110"/>
      <c r="C29" s="111"/>
      <c r="D29" s="111"/>
      <c r="E29" s="111"/>
      <c r="F29" s="111"/>
      <c r="G29" s="111"/>
      <c r="H29" s="111"/>
      <c r="I29" s="111"/>
      <c r="J29" s="111"/>
      <c r="K29" s="111"/>
      <c r="L29" s="111"/>
      <c r="M29" s="111"/>
      <c r="N29" s="111"/>
      <c r="O29" s="111"/>
      <c r="P29" s="111"/>
      <c r="Q29" s="111"/>
      <c r="R29" s="112"/>
    </row>
    <row r="30" spans="2:30">
      <c r="B30" s="110"/>
      <c r="C30" s="111"/>
      <c r="D30" s="111"/>
      <c r="E30" s="111"/>
      <c r="F30" s="111"/>
      <c r="G30" s="111"/>
      <c r="H30" s="111"/>
      <c r="I30" s="111"/>
      <c r="J30" s="111"/>
      <c r="K30" s="111"/>
      <c r="L30" s="111"/>
      <c r="M30" s="111"/>
      <c r="N30" s="111"/>
      <c r="O30" s="111"/>
      <c r="P30" s="111"/>
      <c r="Q30" s="111"/>
      <c r="R30" s="112"/>
    </row>
    <row r="31" spans="2:30">
      <c r="B31" s="110"/>
      <c r="C31" s="111"/>
      <c r="D31" s="111"/>
      <c r="E31" s="111"/>
      <c r="F31" s="111"/>
      <c r="G31" s="111"/>
      <c r="H31" s="111"/>
      <c r="I31" s="111"/>
      <c r="J31" s="111"/>
      <c r="K31" s="111"/>
      <c r="L31" s="111"/>
      <c r="M31" s="111"/>
      <c r="N31" s="111"/>
      <c r="O31" s="111"/>
      <c r="P31" s="111"/>
      <c r="Q31" s="111"/>
      <c r="R31" s="112"/>
    </row>
    <row r="32" spans="2:30">
      <c r="B32" s="110"/>
      <c r="C32" s="111"/>
      <c r="D32" s="111"/>
      <c r="E32" s="111"/>
      <c r="F32" s="111"/>
      <c r="G32" s="111"/>
      <c r="H32" s="111"/>
      <c r="I32" s="111"/>
      <c r="J32" s="111"/>
      <c r="K32" s="111"/>
      <c r="L32" s="111"/>
      <c r="M32" s="111"/>
      <c r="N32" s="111"/>
      <c r="O32" s="111"/>
      <c r="P32" s="111"/>
      <c r="Q32" s="111"/>
      <c r="R32" s="112"/>
    </row>
    <row r="33" spans="2:18">
      <c r="B33" s="110"/>
      <c r="C33" s="111"/>
      <c r="D33" s="111"/>
      <c r="E33" s="111"/>
      <c r="F33" s="111"/>
      <c r="G33" s="111"/>
      <c r="H33" s="111"/>
      <c r="I33" s="111"/>
      <c r="J33" s="111"/>
      <c r="K33" s="111"/>
      <c r="L33" s="111"/>
      <c r="M33" s="111"/>
      <c r="N33" s="111"/>
      <c r="O33" s="111"/>
      <c r="P33" s="111"/>
      <c r="Q33" s="111"/>
      <c r="R33" s="112"/>
    </row>
    <row r="34" spans="2:18">
      <c r="B34" s="110"/>
      <c r="C34" s="111"/>
      <c r="D34" s="111"/>
      <c r="E34" s="111"/>
      <c r="F34" s="111"/>
      <c r="G34" s="111"/>
      <c r="H34" s="111"/>
      <c r="I34" s="111"/>
      <c r="J34" s="111"/>
      <c r="K34" s="111"/>
      <c r="L34" s="111"/>
      <c r="M34" s="111"/>
      <c r="N34" s="111"/>
      <c r="O34" s="111"/>
      <c r="P34" s="111"/>
      <c r="Q34" s="111"/>
      <c r="R34" s="112"/>
    </row>
    <row r="35" spans="2:18">
      <c r="B35" s="110"/>
      <c r="C35" s="111"/>
      <c r="D35" s="111"/>
      <c r="E35" s="111"/>
      <c r="F35" s="111"/>
      <c r="G35" s="111"/>
      <c r="H35" s="111"/>
      <c r="I35" s="111"/>
      <c r="J35" s="111"/>
      <c r="K35" s="111"/>
      <c r="L35" s="111"/>
      <c r="M35" s="111"/>
      <c r="N35" s="111"/>
      <c r="O35" s="111"/>
      <c r="P35" s="111"/>
      <c r="Q35" s="111"/>
      <c r="R35" s="112"/>
    </row>
    <row r="36" spans="2:18">
      <c r="B36" s="110"/>
      <c r="C36" s="111"/>
      <c r="D36" s="111"/>
      <c r="E36" s="111"/>
      <c r="F36" s="111"/>
      <c r="G36" s="111"/>
      <c r="H36" s="111"/>
      <c r="I36" s="111"/>
      <c r="J36" s="111"/>
      <c r="K36" s="111"/>
      <c r="L36" s="111"/>
      <c r="M36" s="111"/>
      <c r="N36" s="111"/>
      <c r="O36" s="111"/>
      <c r="P36" s="111"/>
      <c r="Q36" s="111"/>
      <c r="R36" s="112"/>
    </row>
    <row r="37" spans="2:18">
      <c r="B37" s="110"/>
      <c r="C37" s="111"/>
      <c r="D37" s="111"/>
      <c r="E37" s="111"/>
      <c r="F37" s="111"/>
      <c r="G37" s="111"/>
      <c r="H37" s="111"/>
      <c r="I37" s="111"/>
      <c r="J37" s="111"/>
      <c r="K37" s="111"/>
      <c r="L37" s="111"/>
      <c r="M37" s="111"/>
      <c r="N37" s="111"/>
      <c r="O37" s="111"/>
      <c r="P37" s="111"/>
      <c r="Q37" s="111"/>
      <c r="R37" s="112"/>
    </row>
    <row r="38" spans="2:18">
      <c r="B38" s="113"/>
      <c r="C38" s="114"/>
      <c r="D38" s="114"/>
      <c r="E38" s="114"/>
      <c r="F38" s="114"/>
      <c r="G38" s="114"/>
      <c r="H38" s="114"/>
      <c r="I38" s="114"/>
      <c r="J38" s="114"/>
      <c r="K38" s="114"/>
      <c r="L38" s="114"/>
      <c r="M38" s="114"/>
      <c r="N38" s="114"/>
      <c r="O38" s="114"/>
      <c r="P38" s="114"/>
      <c r="Q38" s="114"/>
      <c r="R38" s="115"/>
    </row>
  </sheetData>
  <mergeCells count="3">
    <mergeCell ref="B2:R26"/>
    <mergeCell ref="B28:R38"/>
    <mergeCell ref="T2:A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B4972-E92A-4F8F-992E-F6BEC4779F09}">
  <dimension ref="B2:D15"/>
  <sheetViews>
    <sheetView showGridLines="0" zoomScaleNormal="100" workbookViewId="0">
      <pane xSplit="2" topLeftCell="C1" activePane="topRight" state="frozen"/>
      <selection pane="topRight" activeCell="B2" sqref="B2:D2"/>
    </sheetView>
  </sheetViews>
  <sheetFormatPr defaultColWidth="8.6640625" defaultRowHeight="14.4"/>
  <cols>
    <col min="1" max="1" width="2.5546875" customWidth="1"/>
    <col min="2" max="2" width="40.33203125" customWidth="1"/>
    <col min="3" max="3" width="36.88671875" bestFit="1" customWidth="1"/>
    <col min="4" max="4" width="126.33203125" customWidth="1"/>
  </cols>
  <sheetData>
    <row r="2" spans="2:4" ht="25.8">
      <c r="B2" s="118" t="s">
        <v>264</v>
      </c>
      <c r="C2" s="118"/>
      <c r="D2" s="118"/>
    </row>
    <row r="3" spans="2:4" ht="42.6" customHeight="1">
      <c r="B3" s="31" t="s">
        <v>3</v>
      </c>
      <c r="C3" s="31" t="s">
        <v>4</v>
      </c>
      <c r="D3" s="36" t="s">
        <v>5</v>
      </c>
    </row>
    <row r="4" spans="2:4" ht="61.2" customHeight="1">
      <c r="B4" s="105" t="s">
        <v>237</v>
      </c>
      <c r="C4" s="34" t="s">
        <v>238</v>
      </c>
      <c r="D4" s="37" t="s">
        <v>239</v>
      </c>
    </row>
    <row r="5" spans="2:4" ht="61.2" customHeight="1">
      <c r="B5" s="105" t="s">
        <v>245</v>
      </c>
      <c r="C5" s="34" t="s">
        <v>244</v>
      </c>
      <c r="D5" s="38" t="s">
        <v>246</v>
      </c>
    </row>
    <row r="6" spans="2:4" ht="61.2" customHeight="1">
      <c r="B6" s="106" t="s">
        <v>262</v>
      </c>
      <c r="C6" s="34" t="s">
        <v>259</v>
      </c>
      <c r="D6" s="37" t="s">
        <v>263</v>
      </c>
    </row>
    <row r="7" spans="2:4" ht="61.2" customHeight="1">
      <c r="B7" s="32"/>
      <c r="C7" s="34"/>
      <c r="D7" s="38"/>
    </row>
    <row r="8" spans="2:4" ht="61.2" customHeight="1">
      <c r="B8" s="32"/>
      <c r="C8" s="34"/>
      <c r="D8" s="37"/>
    </row>
    <row r="9" spans="2:4" ht="61.2" customHeight="1">
      <c r="B9" s="32"/>
      <c r="C9" s="34"/>
      <c r="D9" s="39"/>
    </row>
    <row r="10" spans="2:4" ht="61.2" customHeight="1">
      <c r="B10" s="33"/>
      <c r="C10" s="35"/>
      <c r="D10" s="40"/>
    </row>
    <row r="11" spans="2:4" s="9" customFormat="1">
      <c r="B11" s="8"/>
      <c r="C11"/>
      <c r="D11"/>
    </row>
    <row r="15" spans="2:4" ht="15.75" customHeight="1"/>
  </sheetData>
  <mergeCells count="1">
    <mergeCell ref="B2:D2"/>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18749-1680-4E4C-895C-FE84C6C6A58B}">
  <dimension ref="A2:R59"/>
  <sheetViews>
    <sheetView showGridLines="0" tabSelected="1" topLeftCell="A3" zoomScaleNormal="100" workbookViewId="0">
      <pane xSplit="2" topLeftCell="C1" activePane="topRight" state="frozen"/>
      <selection pane="topRight" activeCell="A36" sqref="A36:XFD40"/>
    </sheetView>
  </sheetViews>
  <sheetFormatPr defaultColWidth="8.6640625" defaultRowHeight="14.4"/>
  <cols>
    <col min="1" max="1" width="2.6640625" customWidth="1"/>
    <col min="2" max="2" width="54.5546875" customWidth="1"/>
    <col min="3" max="3" width="38.33203125" customWidth="1"/>
    <col min="4" max="4" width="9.109375" customWidth="1"/>
    <col min="6" max="6" width="8.88671875"/>
  </cols>
  <sheetData>
    <row r="2" spans="1:18" ht="36" customHeight="1">
      <c r="B2" s="119" t="s">
        <v>264</v>
      </c>
      <c r="C2" s="120"/>
      <c r="D2" s="120"/>
      <c r="E2" s="120"/>
      <c r="F2" s="120"/>
      <c r="G2" s="120"/>
      <c r="H2" s="120"/>
      <c r="I2" s="120"/>
      <c r="J2" s="120"/>
      <c r="K2" s="120"/>
      <c r="L2" s="120"/>
      <c r="M2" s="120"/>
      <c r="N2" s="120"/>
      <c r="O2" s="120"/>
      <c r="P2" s="120"/>
      <c r="Q2" s="121"/>
    </row>
    <row r="3" spans="1:18" ht="29.4" customHeight="1">
      <c r="B3" s="96" t="s">
        <v>6</v>
      </c>
      <c r="C3" s="122" t="s">
        <v>7</v>
      </c>
      <c r="D3" s="123"/>
      <c r="E3" s="123"/>
      <c r="F3" s="124"/>
      <c r="G3" s="122" t="s">
        <v>8</v>
      </c>
      <c r="H3" s="123"/>
      <c r="I3" s="123"/>
      <c r="J3" s="123"/>
      <c r="K3" s="123"/>
      <c r="L3" s="124"/>
      <c r="M3" s="122" t="s">
        <v>9</v>
      </c>
      <c r="N3" s="123"/>
      <c r="O3" s="123"/>
      <c r="P3" s="124"/>
      <c r="Q3" s="41" t="s">
        <v>10</v>
      </c>
    </row>
    <row r="4" spans="1:18" ht="123.75" customHeight="1">
      <c r="B4" s="97" t="s">
        <v>11</v>
      </c>
      <c r="C4" s="44" t="s">
        <v>4</v>
      </c>
      <c r="D4" s="45" t="s">
        <v>12</v>
      </c>
      <c r="E4" s="45" t="s">
        <v>13</v>
      </c>
      <c r="F4" s="46" t="s">
        <v>14</v>
      </c>
      <c r="G4" s="54" t="s">
        <v>15</v>
      </c>
      <c r="H4" s="55" t="s">
        <v>16</v>
      </c>
      <c r="I4" s="55" t="s">
        <v>17</v>
      </c>
      <c r="J4" s="55" t="s">
        <v>18</v>
      </c>
      <c r="K4" s="55" t="s">
        <v>19</v>
      </c>
      <c r="L4" s="56" t="s">
        <v>20</v>
      </c>
      <c r="M4" s="72" t="s">
        <v>21</v>
      </c>
      <c r="N4" s="72" t="s">
        <v>22</v>
      </c>
      <c r="O4" s="72" t="s">
        <v>23</v>
      </c>
      <c r="P4" s="72" t="s">
        <v>24</v>
      </c>
      <c r="Q4" s="61" t="s">
        <v>25</v>
      </c>
    </row>
    <row r="5" spans="1:18" ht="30.75" customHeight="1">
      <c r="A5" s="30"/>
      <c r="B5" s="66" t="s">
        <v>197</v>
      </c>
      <c r="C5" s="67"/>
      <c r="D5" s="68"/>
      <c r="E5" s="68"/>
      <c r="F5" s="68"/>
      <c r="G5" s="68"/>
      <c r="H5" s="68"/>
      <c r="I5" s="68"/>
      <c r="J5" s="68"/>
      <c r="K5" s="68"/>
      <c r="L5" s="68"/>
      <c r="M5" s="68"/>
      <c r="N5" s="68"/>
      <c r="O5" s="68"/>
      <c r="P5" s="68"/>
      <c r="Q5" s="69"/>
      <c r="R5" s="30"/>
    </row>
    <row r="6" spans="1:18" ht="39.9" customHeight="1">
      <c r="B6" s="42" t="s">
        <v>224</v>
      </c>
      <c r="C6" s="50" t="s">
        <v>225</v>
      </c>
      <c r="D6" s="48" t="s">
        <v>26</v>
      </c>
      <c r="E6" s="53" t="s">
        <v>31</v>
      </c>
      <c r="F6" s="49"/>
      <c r="G6" s="57" t="s">
        <v>200</v>
      </c>
      <c r="H6" s="58"/>
      <c r="I6" s="58"/>
      <c r="J6" s="58"/>
      <c r="K6" s="58"/>
      <c r="L6" s="59"/>
      <c r="M6" s="57"/>
      <c r="N6" s="57" t="s">
        <v>200</v>
      </c>
      <c r="O6" s="57" t="s">
        <v>200</v>
      </c>
      <c r="P6" s="57"/>
      <c r="Q6" s="62"/>
    </row>
    <row r="7" spans="1:18" ht="39.9" customHeight="1">
      <c r="B7" s="43" t="s">
        <v>226</v>
      </c>
      <c r="C7" s="47" t="s">
        <v>227</v>
      </c>
      <c r="D7" s="48" t="s">
        <v>26</v>
      </c>
      <c r="E7" s="53" t="s">
        <v>31</v>
      </c>
      <c r="F7" s="49"/>
      <c r="G7" s="57" t="s">
        <v>200</v>
      </c>
      <c r="H7" s="58"/>
      <c r="I7" s="58"/>
      <c r="J7" s="58"/>
      <c r="K7" s="58"/>
      <c r="L7" s="59"/>
      <c r="M7" s="58"/>
      <c r="N7" s="57" t="s">
        <v>200</v>
      </c>
      <c r="O7" s="58"/>
      <c r="P7" s="58"/>
      <c r="Q7" s="58"/>
    </row>
    <row r="8" spans="1:18" ht="39.9" customHeight="1">
      <c r="B8" s="43" t="s">
        <v>220</v>
      </c>
      <c r="C8" s="47" t="s">
        <v>221</v>
      </c>
      <c r="D8" s="48" t="s">
        <v>26</v>
      </c>
      <c r="E8" s="53" t="s">
        <v>31</v>
      </c>
      <c r="F8" s="49"/>
      <c r="G8" s="57" t="s">
        <v>200</v>
      </c>
      <c r="H8" s="58"/>
      <c r="I8" s="58"/>
      <c r="J8" s="58"/>
      <c r="K8" s="58"/>
      <c r="L8" s="59"/>
      <c r="M8" s="58"/>
      <c r="N8" s="57" t="s">
        <v>200</v>
      </c>
      <c r="O8" s="57" t="s">
        <v>200</v>
      </c>
      <c r="P8" s="58"/>
      <c r="Q8" s="58"/>
    </row>
    <row r="9" spans="1:18" ht="39.9" customHeight="1">
      <c r="B9" s="43" t="s">
        <v>218</v>
      </c>
      <c r="C9" s="47" t="s">
        <v>219</v>
      </c>
      <c r="D9" s="48" t="s">
        <v>26</v>
      </c>
      <c r="E9" s="53" t="s">
        <v>31</v>
      </c>
      <c r="F9" s="49"/>
      <c r="G9" s="57" t="s">
        <v>200</v>
      </c>
      <c r="H9" s="58"/>
      <c r="I9" s="58"/>
      <c r="J9" s="58"/>
      <c r="K9" s="58"/>
      <c r="L9" s="59"/>
      <c r="M9" s="58"/>
      <c r="N9" s="57" t="s">
        <v>200</v>
      </c>
      <c r="O9" s="57" t="s">
        <v>200</v>
      </c>
      <c r="P9" s="58"/>
      <c r="Q9" s="58"/>
    </row>
    <row r="10" spans="1:18" ht="39.9" customHeight="1">
      <c r="B10" s="43" t="s">
        <v>214</v>
      </c>
      <c r="C10" s="47" t="s">
        <v>215</v>
      </c>
      <c r="D10" s="48" t="s">
        <v>26</v>
      </c>
      <c r="E10" s="53" t="s">
        <v>31</v>
      </c>
      <c r="F10" s="49"/>
      <c r="G10" s="57" t="s">
        <v>200</v>
      </c>
      <c r="H10" s="57"/>
      <c r="I10" s="57" t="s">
        <v>200</v>
      </c>
      <c r="J10" s="58"/>
      <c r="K10" s="58"/>
      <c r="L10" s="59"/>
      <c r="M10" s="58"/>
      <c r="N10" s="57" t="s">
        <v>200</v>
      </c>
      <c r="O10" s="58"/>
      <c r="P10" s="57" t="s">
        <v>200</v>
      </c>
      <c r="Q10" s="58"/>
    </row>
    <row r="11" spans="1:18" ht="39.9" customHeight="1">
      <c r="B11" s="43" t="s">
        <v>212</v>
      </c>
      <c r="C11" s="50" t="s">
        <v>213</v>
      </c>
      <c r="D11" s="51" t="s">
        <v>26</v>
      </c>
      <c r="E11" s="70" t="s">
        <v>31</v>
      </c>
      <c r="F11" s="52"/>
      <c r="G11" s="57" t="s">
        <v>200</v>
      </c>
      <c r="H11" s="57" t="s">
        <v>200</v>
      </c>
      <c r="I11" s="57" t="s">
        <v>200</v>
      </c>
      <c r="J11" s="57" t="s">
        <v>200</v>
      </c>
      <c r="K11" s="57" t="s">
        <v>200</v>
      </c>
      <c r="L11" s="57" t="s">
        <v>200</v>
      </c>
      <c r="M11" s="57" t="s">
        <v>200</v>
      </c>
      <c r="N11" s="57"/>
      <c r="O11" s="57" t="s">
        <v>200</v>
      </c>
      <c r="P11" s="60"/>
      <c r="Q11" s="60"/>
    </row>
    <row r="12" spans="1:18" ht="39.9" customHeight="1">
      <c r="B12" s="43" t="s">
        <v>220</v>
      </c>
      <c r="C12" s="47" t="s">
        <v>221</v>
      </c>
      <c r="D12" s="48" t="s">
        <v>26</v>
      </c>
      <c r="E12" s="53" t="s">
        <v>31</v>
      </c>
      <c r="F12" s="49"/>
      <c r="G12" s="57" t="s">
        <v>200</v>
      </c>
      <c r="H12" s="58"/>
      <c r="I12" s="58"/>
      <c r="J12" s="58"/>
      <c r="K12" s="58"/>
      <c r="L12" s="59"/>
      <c r="M12" s="58"/>
      <c r="N12" s="57" t="s">
        <v>200</v>
      </c>
      <c r="O12" s="57" t="s">
        <v>200</v>
      </c>
      <c r="P12" s="58"/>
      <c r="Q12" s="58"/>
    </row>
    <row r="13" spans="1:18" ht="39.9" customHeight="1">
      <c r="B13" s="43" t="s">
        <v>218</v>
      </c>
      <c r="C13" s="47" t="s">
        <v>219</v>
      </c>
      <c r="D13" s="48" t="s">
        <v>26</v>
      </c>
      <c r="E13" s="53" t="s">
        <v>31</v>
      </c>
      <c r="F13" s="49"/>
      <c r="G13" s="57" t="s">
        <v>200</v>
      </c>
      <c r="H13" s="58"/>
      <c r="I13" s="58"/>
      <c r="J13" s="58"/>
      <c r="K13" s="58"/>
      <c r="L13" s="59"/>
      <c r="M13" s="58"/>
      <c r="N13" s="57" t="s">
        <v>200</v>
      </c>
      <c r="O13" s="57" t="s">
        <v>200</v>
      </c>
      <c r="P13" s="58"/>
      <c r="Q13" s="58"/>
    </row>
    <row r="14" spans="1:18" ht="39.9" customHeight="1">
      <c r="B14" s="43" t="s">
        <v>228</v>
      </c>
      <c r="C14" s="47" t="s">
        <v>229</v>
      </c>
      <c r="D14" s="48" t="s">
        <v>26</v>
      </c>
      <c r="E14" s="53" t="s">
        <v>31</v>
      </c>
      <c r="F14" s="49"/>
      <c r="G14" s="57" t="s">
        <v>200</v>
      </c>
      <c r="H14" s="58"/>
      <c r="I14" s="58"/>
      <c r="J14" s="58"/>
      <c r="K14" s="58"/>
      <c r="L14" s="58"/>
      <c r="M14" s="58"/>
      <c r="N14" s="57"/>
      <c r="O14" s="57" t="s">
        <v>200</v>
      </c>
      <c r="P14" s="58"/>
      <c r="Q14" s="58"/>
    </row>
    <row r="15" spans="1:18" ht="39.9" customHeight="1">
      <c r="B15" s="43" t="s">
        <v>228</v>
      </c>
      <c r="C15" s="47" t="s">
        <v>230</v>
      </c>
      <c r="D15" s="48" t="s">
        <v>26</v>
      </c>
      <c r="E15" s="53" t="s">
        <v>31</v>
      </c>
      <c r="F15" s="49"/>
      <c r="G15" s="57" t="s">
        <v>200</v>
      </c>
      <c r="H15" s="58"/>
      <c r="I15" s="58"/>
      <c r="J15" s="58"/>
      <c r="K15" s="58"/>
      <c r="L15" s="58"/>
      <c r="M15" s="58"/>
      <c r="N15" s="57" t="s">
        <v>200</v>
      </c>
      <c r="O15" s="58"/>
      <c r="P15" s="58"/>
      <c r="Q15" s="57" t="s">
        <v>200</v>
      </c>
    </row>
    <row r="16" spans="1:18" ht="39.9" customHeight="1">
      <c r="B16" s="43" t="s">
        <v>231</v>
      </c>
      <c r="C16" s="47" t="s">
        <v>232</v>
      </c>
      <c r="D16" s="48" t="s">
        <v>26</v>
      </c>
      <c r="E16" s="53" t="s">
        <v>31</v>
      </c>
      <c r="F16" s="49"/>
      <c r="G16" s="57" t="s">
        <v>200</v>
      </c>
      <c r="H16" s="58"/>
      <c r="I16" s="58"/>
      <c r="J16" s="58"/>
      <c r="K16" s="58"/>
      <c r="L16" s="58"/>
      <c r="M16" s="58"/>
      <c r="N16" s="57" t="s">
        <v>200</v>
      </c>
      <c r="O16" s="58"/>
      <c r="P16" s="58"/>
      <c r="Q16" s="58"/>
    </row>
    <row r="17" spans="1:18" ht="39.9" customHeight="1">
      <c r="B17" s="43" t="s">
        <v>212</v>
      </c>
      <c r="C17" s="50" t="s">
        <v>213</v>
      </c>
      <c r="D17" s="51" t="s">
        <v>26</v>
      </c>
      <c r="E17" s="70" t="s">
        <v>31</v>
      </c>
      <c r="F17" s="52"/>
      <c r="G17" s="57" t="s">
        <v>200</v>
      </c>
      <c r="H17" s="57" t="s">
        <v>200</v>
      </c>
      <c r="I17" s="57" t="s">
        <v>200</v>
      </c>
      <c r="J17" s="57" t="s">
        <v>200</v>
      </c>
      <c r="K17" s="57" t="s">
        <v>200</v>
      </c>
      <c r="L17" s="57" t="s">
        <v>200</v>
      </c>
      <c r="M17" s="57" t="s">
        <v>200</v>
      </c>
      <c r="N17" s="57"/>
      <c r="O17" s="57" t="s">
        <v>200</v>
      </c>
      <c r="P17" s="60"/>
      <c r="Q17" s="60"/>
    </row>
    <row r="18" spans="1:18" ht="39.9" customHeight="1">
      <c r="B18" s="43" t="s">
        <v>212</v>
      </c>
      <c r="C18" s="50" t="s">
        <v>213</v>
      </c>
      <c r="D18" s="51" t="s">
        <v>26</v>
      </c>
      <c r="E18" s="70" t="s">
        <v>31</v>
      </c>
      <c r="F18" s="52"/>
      <c r="G18" s="57" t="s">
        <v>200</v>
      </c>
      <c r="H18" s="57" t="s">
        <v>200</v>
      </c>
      <c r="I18" s="57" t="s">
        <v>200</v>
      </c>
      <c r="J18" s="57" t="s">
        <v>200</v>
      </c>
      <c r="K18" s="57" t="s">
        <v>200</v>
      </c>
      <c r="L18" s="57" t="s">
        <v>200</v>
      </c>
      <c r="M18" s="57" t="s">
        <v>200</v>
      </c>
      <c r="N18" s="57"/>
      <c r="O18" s="57" t="s">
        <v>200</v>
      </c>
      <c r="P18" s="60"/>
      <c r="Q18" s="63"/>
    </row>
    <row r="19" spans="1:18" ht="39.9" customHeight="1">
      <c r="B19" s="43" t="s">
        <v>240</v>
      </c>
      <c r="C19" s="47" t="s">
        <v>241</v>
      </c>
      <c r="D19" s="51" t="s">
        <v>26</v>
      </c>
      <c r="E19" s="53" t="s">
        <v>29</v>
      </c>
      <c r="F19" s="52"/>
      <c r="G19" s="57" t="s">
        <v>200</v>
      </c>
      <c r="H19" s="58"/>
      <c r="I19" s="58"/>
      <c r="J19" s="58"/>
      <c r="K19" s="58"/>
      <c r="L19" s="58"/>
      <c r="M19" s="58"/>
      <c r="N19" s="57"/>
      <c r="O19" s="58"/>
      <c r="P19" s="58"/>
      <c r="Q19" s="57" t="s">
        <v>200</v>
      </c>
    </row>
    <row r="20" spans="1:18" s="30" customFormat="1" ht="39.9" customHeight="1">
      <c r="B20" s="43" t="s">
        <v>258</v>
      </c>
      <c r="C20" s="50" t="s">
        <v>257</v>
      </c>
      <c r="D20" s="51" t="s">
        <v>26</v>
      </c>
      <c r="E20" s="70" t="s">
        <v>29</v>
      </c>
      <c r="F20" s="52"/>
      <c r="G20" s="57" t="s">
        <v>200</v>
      </c>
      <c r="H20" s="57"/>
      <c r="I20" s="57"/>
      <c r="J20" s="57"/>
      <c r="K20" s="57"/>
      <c r="L20" s="57"/>
      <c r="M20" s="57"/>
      <c r="N20" s="57"/>
      <c r="O20" s="57"/>
      <c r="P20" s="60"/>
      <c r="Q20" s="63"/>
    </row>
    <row r="21" spans="1:18" ht="30.75" customHeight="1">
      <c r="A21" s="30"/>
      <c r="B21" s="102" t="s">
        <v>198</v>
      </c>
      <c r="C21" s="67"/>
      <c r="D21" s="68"/>
      <c r="E21" s="68"/>
      <c r="F21" s="68"/>
      <c r="G21" s="68"/>
      <c r="H21" s="68"/>
      <c r="I21" s="68"/>
      <c r="J21" s="68"/>
      <c r="K21" s="68"/>
      <c r="L21" s="68"/>
      <c r="M21" s="68"/>
      <c r="N21" s="68"/>
      <c r="O21" s="68"/>
      <c r="P21" s="68"/>
      <c r="Q21" s="69"/>
      <c r="R21" s="30"/>
    </row>
    <row r="22" spans="1:18" ht="30.75" customHeight="1">
      <c r="B22" s="42" t="s">
        <v>202</v>
      </c>
      <c r="C22" s="47" t="s">
        <v>199</v>
      </c>
      <c r="D22" s="48" t="s">
        <v>26</v>
      </c>
      <c r="E22" s="53" t="s">
        <v>31</v>
      </c>
      <c r="F22" s="49"/>
      <c r="G22" s="57" t="s">
        <v>200</v>
      </c>
      <c r="H22" s="57" t="s">
        <v>200</v>
      </c>
      <c r="I22" s="58"/>
      <c r="J22" s="58"/>
      <c r="K22" s="58"/>
      <c r="L22" s="59"/>
      <c r="M22" s="57" t="s">
        <v>200</v>
      </c>
      <c r="N22" s="57" t="s">
        <v>200</v>
      </c>
      <c r="O22" s="57" t="s">
        <v>200</v>
      </c>
      <c r="P22" s="57" t="s">
        <v>200</v>
      </c>
      <c r="Q22" s="62"/>
    </row>
    <row r="23" spans="1:18" ht="30.75" customHeight="1">
      <c r="B23" s="43" t="s">
        <v>201</v>
      </c>
      <c r="C23" s="47" t="s">
        <v>203</v>
      </c>
      <c r="D23" s="48" t="s">
        <v>26</v>
      </c>
      <c r="E23" s="53" t="s">
        <v>31</v>
      </c>
      <c r="F23" s="49"/>
      <c r="G23" s="57" t="s">
        <v>200</v>
      </c>
      <c r="H23" s="57" t="s">
        <v>200</v>
      </c>
      <c r="I23" s="58"/>
      <c r="J23" s="58"/>
      <c r="K23" s="58"/>
      <c r="L23" s="59"/>
      <c r="M23" s="57" t="s">
        <v>200</v>
      </c>
      <c r="N23" s="57" t="s">
        <v>200</v>
      </c>
      <c r="O23" s="57" t="s">
        <v>200</v>
      </c>
      <c r="P23" s="57" t="s">
        <v>200</v>
      </c>
      <c r="Q23" s="58"/>
    </row>
    <row r="24" spans="1:18" ht="30.75" customHeight="1">
      <c r="B24" s="43" t="s">
        <v>204</v>
      </c>
      <c r="C24" s="47" t="s">
        <v>205</v>
      </c>
      <c r="D24" s="48" t="s">
        <v>26</v>
      </c>
      <c r="E24" s="53" t="s">
        <v>31</v>
      </c>
      <c r="F24" s="49"/>
      <c r="G24" s="57" t="s">
        <v>200</v>
      </c>
      <c r="H24" s="57" t="s">
        <v>200</v>
      </c>
      <c r="I24" s="58"/>
      <c r="J24" s="58"/>
      <c r="K24" s="58"/>
      <c r="L24" s="59"/>
      <c r="M24" s="57" t="s">
        <v>200</v>
      </c>
      <c r="N24" s="57" t="s">
        <v>200</v>
      </c>
      <c r="O24" s="57" t="s">
        <v>200</v>
      </c>
      <c r="P24" s="57" t="s">
        <v>200</v>
      </c>
      <c r="Q24" s="58"/>
    </row>
    <row r="25" spans="1:18" ht="30.75" customHeight="1">
      <c r="B25" s="43" t="s">
        <v>206</v>
      </c>
      <c r="C25" s="47" t="s">
        <v>207</v>
      </c>
      <c r="D25" s="48" t="s">
        <v>26</v>
      </c>
      <c r="E25" s="53" t="s">
        <v>31</v>
      </c>
      <c r="F25" s="49"/>
      <c r="G25" s="57" t="s">
        <v>200</v>
      </c>
      <c r="H25" s="57" t="s">
        <v>200</v>
      </c>
      <c r="I25" s="58"/>
      <c r="J25" s="58"/>
      <c r="K25" s="58"/>
      <c r="L25" s="59"/>
      <c r="M25" s="57" t="s">
        <v>200</v>
      </c>
      <c r="N25" s="57"/>
      <c r="O25" s="57" t="s">
        <v>200</v>
      </c>
      <c r="P25" s="57" t="s">
        <v>200</v>
      </c>
      <c r="Q25" s="58"/>
    </row>
    <row r="26" spans="1:18" ht="30.75" customHeight="1">
      <c r="B26" s="43" t="s">
        <v>211</v>
      </c>
      <c r="C26" s="47" t="s">
        <v>210</v>
      </c>
      <c r="D26" s="48" t="s">
        <v>26</v>
      </c>
      <c r="E26" s="53" t="s">
        <v>31</v>
      </c>
      <c r="F26" s="49"/>
      <c r="G26" s="57" t="s">
        <v>200</v>
      </c>
      <c r="H26" s="57" t="s">
        <v>200</v>
      </c>
      <c r="I26" s="58"/>
      <c r="J26" s="58"/>
      <c r="K26" s="58"/>
      <c r="L26" s="59"/>
      <c r="M26" s="57" t="s">
        <v>200</v>
      </c>
      <c r="N26" s="57" t="s">
        <v>200</v>
      </c>
      <c r="O26" s="57" t="s">
        <v>200</v>
      </c>
      <c r="P26" s="57" t="s">
        <v>200</v>
      </c>
      <c r="Q26" s="58"/>
    </row>
    <row r="27" spans="1:18" ht="42.9" customHeight="1">
      <c r="B27" s="43" t="s">
        <v>217</v>
      </c>
      <c r="C27" s="47" t="s">
        <v>216</v>
      </c>
      <c r="D27" s="48" t="s">
        <v>26</v>
      </c>
      <c r="E27" s="53" t="s">
        <v>31</v>
      </c>
      <c r="F27" s="49"/>
      <c r="G27" s="57"/>
      <c r="H27" s="57" t="s">
        <v>200</v>
      </c>
      <c r="I27" s="57" t="s">
        <v>200</v>
      </c>
      <c r="J27" s="58"/>
      <c r="K27" s="58"/>
      <c r="L27" s="58"/>
      <c r="M27" s="58"/>
      <c r="N27" s="57" t="s">
        <v>200</v>
      </c>
      <c r="O27" s="58"/>
      <c r="P27" s="57" t="s">
        <v>200</v>
      </c>
      <c r="Q27" s="58"/>
    </row>
    <row r="28" spans="1:18" ht="42.9" customHeight="1">
      <c r="B28" s="43" t="s">
        <v>208</v>
      </c>
      <c r="C28" s="47" t="s">
        <v>209</v>
      </c>
      <c r="D28" s="48" t="s">
        <v>26</v>
      </c>
      <c r="E28" s="53" t="s">
        <v>31</v>
      </c>
      <c r="F28" s="49"/>
      <c r="G28" s="57"/>
      <c r="H28" s="57" t="s">
        <v>200</v>
      </c>
      <c r="I28" s="58"/>
      <c r="J28" s="58"/>
      <c r="K28" s="58"/>
      <c r="L28" s="59"/>
      <c r="M28" s="57"/>
      <c r="N28" s="57" t="s">
        <v>200</v>
      </c>
      <c r="O28" s="57" t="s">
        <v>200</v>
      </c>
      <c r="P28" s="57" t="s">
        <v>200</v>
      </c>
      <c r="Q28" s="62"/>
    </row>
    <row r="29" spans="1:18" ht="42.9" customHeight="1">
      <c r="B29" s="43" t="s">
        <v>222</v>
      </c>
      <c r="C29" s="47" t="s">
        <v>223</v>
      </c>
      <c r="D29" s="48" t="s">
        <v>26</v>
      </c>
      <c r="E29" s="53" t="s">
        <v>31</v>
      </c>
      <c r="F29" s="49"/>
      <c r="G29" s="57"/>
      <c r="H29" s="57" t="s">
        <v>200</v>
      </c>
      <c r="I29" s="57" t="s">
        <v>200</v>
      </c>
      <c r="J29" s="58"/>
      <c r="K29" s="58"/>
      <c r="L29" s="58"/>
      <c r="M29" s="58"/>
      <c r="N29" s="57" t="s">
        <v>200</v>
      </c>
      <c r="O29" s="58"/>
      <c r="P29" s="58"/>
      <c r="Q29" s="58"/>
    </row>
    <row r="30" spans="1:18" ht="42.9" customHeight="1">
      <c r="B30" s="43" t="s">
        <v>255</v>
      </c>
      <c r="C30" s="47" t="s">
        <v>256</v>
      </c>
      <c r="D30" s="48" t="s">
        <v>26</v>
      </c>
      <c r="E30" s="53" t="s">
        <v>29</v>
      </c>
      <c r="F30" s="49"/>
      <c r="G30" s="57"/>
      <c r="H30" s="57" t="s">
        <v>200</v>
      </c>
      <c r="I30" s="58"/>
      <c r="J30" s="58"/>
      <c r="K30" s="58"/>
      <c r="L30" s="58"/>
      <c r="M30" s="58"/>
      <c r="N30" s="58"/>
      <c r="O30" s="58"/>
      <c r="P30" s="58"/>
      <c r="Q30" s="58"/>
    </row>
    <row r="31" spans="1:18" ht="42.9" customHeight="1">
      <c r="B31" s="43" t="s">
        <v>260</v>
      </c>
      <c r="C31" s="47" t="s">
        <v>261</v>
      </c>
      <c r="D31" s="48" t="s">
        <v>26</v>
      </c>
      <c r="E31" s="53" t="s">
        <v>29</v>
      </c>
      <c r="F31" s="49"/>
      <c r="G31" s="57"/>
      <c r="H31" s="57" t="s">
        <v>200</v>
      </c>
      <c r="I31" s="58"/>
      <c r="J31" s="58"/>
      <c r="K31" s="57"/>
      <c r="L31" s="58"/>
      <c r="M31" s="58"/>
      <c r="N31" s="58"/>
      <c r="O31" s="58"/>
      <c r="P31" s="58"/>
      <c r="Q31" s="58"/>
    </row>
    <row r="32" spans="1:18" ht="30.75" customHeight="1">
      <c r="A32" s="30"/>
      <c r="B32" s="66" t="s">
        <v>18</v>
      </c>
      <c r="C32" s="98"/>
      <c r="D32" s="68"/>
      <c r="E32" s="68"/>
      <c r="F32" s="68"/>
      <c r="G32" s="68"/>
      <c r="H32" s="68"/>
      <c r="I32" s="68"/>
      <c r="J32" s="68"/>
      <c r="K32" s="68"/>
      <c r="L32" s="68"/>
      <c r="M32" s="68"/>
      <c r="N32" s="68"/>
      <c r="O32" s="68"/>
      <c r="P32" s="68"/>
      <c r="Q32" s="69"/>
      <c r="R32" s="30"/>
    </row>
    <row r="33" spans="1:18" ht="30.75" customHeight="1">
      <c r="A33" s="30"/>
      <c r="B33" s="43" t="s">
        <v>233</v>
      </c>
      <c r="C33" s="47" t="s">
        <v>234</v>
      </c>
      <c r="D33" s="103" t="s">
        <v>26</v>
      </c>
      <c r="E33" s="53" t="s">
        <v>31</v>
      </c>
      <c r="F33" s="99"/>
      <c r="G33" s="57" t="s">
        <v>200</v>
      </c>
      <c r="H33" s="58"/>
      <c r="I33" s="58"/>
      <c r="J33" s="58"/>
      <c r="K33" s="58"/>
      <c r="L33" s="59"/>
      <c r="M33" s="100"/>
      <c r="N33" s="57" t="s">
        <v>200</v>
      </c>
      <c r="O33" s="58"/>
      <c r="P33" s="101"/>
      <c r="Q33" s="62"/>
      <c r="R33" s="30"/>
    </row>
    <row r="34" spans="1:18" ht="30.75" customHeight="1">
      <c r="A34" s="30"/>
      <c r="B34" s="43" t="s">
        <v>235</v>
      </c>
      <c r="C34" s="47" t="s">
        <v>236</v>
      </c>
      <c r="D34" s="104" t="s">
        <v>26</v>
      </c>
      <c r="E34" s="53" t="s">
        <v>31</v>
      </c>
      <c r="F34" s="99"/>
      <c r="G34" s="57" t="s">
        <v>200</v>
      </c>
      <c r="H34" s="58"/>
      <c r="I34" s="58"/>
      <c r="J34" s="58"/>
      <c r="K34" s="58"/>
      <c r="L34" s="59"/>
      <c r="M34" s="57"/>
      <c r="N34" s="57" t="s">
        <v>200</v>
      </c>
      <c r="O34" s="58"/>
      <c r="P34" s="59"/>
      <c r="Q34" s="62"/>
      <c r="R34" s="30"/>
    </row>
    <row r="35" spans="1:18" ht="30.75" customHeight="1">
      <c r="A35" s="30"/>
      <c r="B35" s="43" t="s">
        <v>242</v>
      </c>
      <c r="C35" s="47" t="s">
        <v>243</v>
      </c>
      <c r="D35" s="104" t="s">
        <v>26</v>
      </c>
      <c r="E35" s="53" t="s">
        <v>31</v>
      </c>
      <c r="F35" s="99"/>
      <c r="G35" s="57" t="s">
        <v>200</v>
      </c>
      <c r="H35" s="58"/>
      <c r="I35" s="58"/>
      <c r="J35" s="58"/>
      <c r="K35" s="58"/>
      <c r="L35" s="59"/>
      <c r="M35" s="57"/>
      <c r="N35" s="57" t="s">
        <v>200</v>
      </c>
      <c r="O35" s="58"/>
      <c r="P35" s="59"/>
      <c r="Q35" s="62"/>
      <c r="R35" s="30"/>
    </row>
    <row r="38" spans="1:18" ht="20.399999999999999">
      <c r="B38" s="6" t="s">
        <v>33</v>
      </c>
      <c r="C38" s="1"/>
      <c r="D38" s="1"/>
      <c r="E38" s="3"/>
      <c r="F38" s="1"/>
      <c r="G38" s="4"/>
      <c r="H38" s="4"/>
      <c r="I38" s="4"/>
      <c r="J38" s="4"/>
      <c r="K38" s="4"/>
      <c r="L38" s="4"/>
      <c r="M38" s="3"/>
      <c r="N38" s="3"/>
      <c r="O38" s="3"/>
      <c r="P38" s="3"/>
      <c r="Q38" s="5"/>
    </row>
    <row r="39" spans="1:18" ht="20.399999999999999">
      <c r="B39" s="7" t="s">
        <v>26</v>
      </c>
      <c r="C39" s="1" t="s">
        <v>34</v>
      </c>
      <c r="D39" s="1"/>
      <c r="E39" s="3"/>
      <c r="F39" s="1"/>
      <c r="G39" s="4"/>
      <c r="H39" s="4"/>
      <c r="I39" s="4"/>
      <c r="J39" s="4"/>
      <c r="K39" s="4"/>
      <c r="L39" s="4"/>
      <c r="M39" s="3"/>
      <c r="N39" s="3"/>
      <c r="O39" s="3"/>
      <c r="P39" s="3"/>
      <c r="Q39" s="5"/>
    </row>
    <row r="40" spans="1:18">
      <c r="B40" s="7" t="s">
        <v>32</v>
      </c>
      <c r="C40" t="s">
        <v>35</v>
      </c>
    </row>
    <row r="42" spans="1:18" s="9" customFormat="1">
      <c r="B42" s="8" t="s">
        <v>36</v>
      </c>
      <c r="C42"/>
      <c r="D42"/>
      <c r="E42"/>
      <c r="F42"/>
      <c r="G42"/>
      <c r="H42"/>
      <c r="I42"/>
      <c r="J42"/>
      <c r="K42"/>
      <c r="L42"/>
      <c r="M42"/>
      <c r="N42"/>
      <c r="O42"/>
      <c r="P42"/>
      <c r="Q42"/>
    </row>
    <row r="43" spans="1:18">
      <c r="B43" s="2" t="s">
        <v>28</v>
      </c>
      <c r="C43" t="s">
        <v>37</v>
      </c>
    </row>
    <row r="44" spans="1:18">
      <c r="B44" s="2" t="s">
        <v>31</v>
      </c>
      <c r="C44" t="s">
        <v>38</v>
      </c>
    </row>
    <row r="45" spans="1:18">
      <c r="B45" s="2" t="s">
        <v>39</v>
      </c>
      <c r="C45" t="s">
        <v>40</v>
      </c>
    </row>
    <row r="46" spans="1:18">
      <c r="B46" s="2" t="s">
        <v>29</v>
      </c>
      <c r="C46" t="s">
        <v>41</v>
      </c>
    </row>
    <row r="47" spans="1:18">
      <c r="B47" s="2" t="s">
        <v>30</v>
      </c>
      <c r="C47" t="s">
        <v>42</v>
      </c>
    </row>
    <row r="48" spans="1:18">
      <c r="B48" s="2" t="s">
        <v>27</v>
      </c>
      <c r="C48" t="s">
        <v>43</v>
      </c>
    </row>
    <row r="50" spans="2:3">
      <c r="B50" s="8" t="s">
        <v>44</v>
      </c>
    </row>
    <row r="51" spans="2:3">
      <c r="B51">
        <v>1</v>
      </c>
      <c r="C51" t="s">
        <v>45</v>
      </c>
    </row>
    <row r="52" spans="2:3">
      <c r="B52">
        <v>2</v>
      </c>
      <c r="C52" t="s">
        <v>46</v>
      </c>
    </row>
    <row r="53" spans="2:3">
      <c r="B53">
        <v>3</v>
      </c>
      <c r="C53" t="s">
        <v>47</v>
      </c>
    </row>
    <row r="54" spans="2:3">
      <c r="B54">
        <v>4</v>
      </c>
      <c r="C54" t="s">
        <v>48</v>
      </c>
    </row>
    <row r="55" spans="2:3">
      <c r="B55">
        <v>5</v>
      </c>
      <c r="C55" t="s">
        <v>49</v>
      </c>
    </row>
    <row r="56" spans="2:3">
      <c r="B56">
        <v>6</v>
      </c>
      <c r="C56" t="s">
        <v>50</v>
      </c>
    </row>
    <row r="57" spans="2:3">
      <c r="B57">
        <v>7</v>
      </c>
      <c r="C57" t="s">
        <v>51</v>
      </c>
    </row>
    <row r="58" spans="2:3">
      <c r="B58">
        <v>8</v>
      </c>
      <c r="C58" t="s">
        <v>52</v>
      </c>
    </row>
    <row r="59" spans="2:3">
      <c r="B59">
        <v>9</v>
      </c>
      <c r="C59" t="s">
        <v>53</v>
      </c>
    </row>
  </sheetData>
  <mergeCells count="4">
    <mergeCell ref="B2:Q2"/>
    <mergeCell ref="C3:F3"/>
    <mergeCell ref="G3:L3"/>
    <mergeCell ref="M3:P3"/>
  </mergeCells>
  <dataValidations count="6">
    <dataValidation type="list" allowBlank="1" showErrorMessage="1" promptTitle="TRL" prompt="_x000a_" sqref="F38:F39" xr:uid="{25BAE1CB-F5FD-4FD9-BE19-47FDD99060AF}">
      <formula1>$B$51:$B$59</formula1>
    </dataValidation>
    <dataValidation type="list" allowBlank="1" showInputMessage="1" showErrorMessage="1" sqref="D6:D20 D22:D31" xr:uid="{68F83E7D-34C0-49D6-B8B7-2EC4D8D5A594}">
      <formula1>$B$39:$B$40</formula1>
    </dataValidation>
    <dataValidation type="list" allowBlank="1" showInputMessage="1" showErrorMessage="1" promptTitle="TRL" prompt="Only for Scope: R&amp;I" sqref="F28 F17:F20 F11" xr:uid="{F5F3DC1C-0921-44FD-BE2B-78D90FD3C977}">
      <formula1>$B$51:$B$59</formula1>
    </dataValidation>
    <dataValidation allowBlank="1" showInputMessage="1" showErrorMessage="1" promptTitle="TRL" prompt="Only for Scope: R&amp;I" sqref="F22:F27 F6:F20 F29:F31" xr:uid="{2B9E6C81-50DF-4946-A59D-7BDC58A86765}"/>
    <dataValidation type="list" errorStyle="warning" allowBlank="1" showInputMessage="1" sqref="E22:E31 E6:E20" xr:uid="{58E8F1B0-3C36-474C-9E44-309D6A4ADEF9}">
      <formula1>$B$43:$B$48</formula1>
    </dataValidation>
    <dataValidation type="list" allowBlank="1" showInputMessage="1" showErrorMessage="1" sqref="E38:E39" xr:uid="{87A9BB05-2B7D-4109-BB5B-DC4B1BF31C77}">
      <formula1>$B$43:$B$46</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A450B-1AC7-47FB-890B-18C0C77AA757}">
  <dimension ref="B2:M29"/>
  <sheetViews>
    <sheetView showGridLines="0" zoomScaleNormal="100" workbookViewId="0">
      <selection activeCell="B3" sqref="B3"/>
    </sheetView>
  </sheetViews>
  <sheetFormatPr defaultColWidth="8.6640625" defaultRowHeight="14.4"/>
  <cols>
    <col min="1" max="1" width="2.6640625" customWidth="1"/>
    <col min="2" max="2" width="37.5546875" customWidth="1"/>
    <col min="3" max="3" width="25.6640625" customWidth="1"/>
    <col min="4" max="4" width="9.33203125" customWidth="1"/>
  </cols>
  <sheetData>
    <row r="2" spans="2:13" ht="25.8">
      <c r="B2" s="125" t="s">
        <v>264</v>
      </c>
      <c r="C2" s="126"/>
      <c r="D2" s="126"/>
      <c r="E2" s="126"/>
      <c r="F2" s="126"/>
      <c r="G2" s="126"/>
      <c r="H2" s="126"/>
      <c r="I2" s="126"/>
      <c r="J2" s="126"/>
      <c r="K2" s="126"/>
      <c r="L2" s="126"/>
      <c r="M2" s="127"/>
    </row>
    <row r="3" spans="2:13" ht="21" customHeight="1">
      <c r="B3" s="94" t="s">
        <v>54</v>
      </c>
      <c r="C3" s="65" t="s">
        <v>55</v>
      </c>
      <c r="D3" s="65" t="s">
        <v>56</v>
      </c>
      <c r="E3" s="128" t="s">
        <v>57</v>
      </c>
      <c r="F3" s="129"/>
      <c r="G3" s="129"/>
      <c r="H3" s="129"/>
      <c r="I3" s="129"/>
      <c r="J3" s="129"/>
      <c r="K3" s="130"/>
      <c r="L3" s="131"/>
      <c r="M3" s="64" t="s">
        <v>10</v>
      </c>
    </row>
    <row r="4" spans="2:13" ht="92.25" customHeight="1">
      <c r="B4" s="95" t="s">
        <v>58</v>
      </c>
      <c r="C4" s="73" t="s">
        <v>4</v>
      </c>
      <c r="D4" s="74" t="s">
        <v>59</v>
      </c>
      <c r="E4" s="75" t="s">
        <v>60</v>
      </c>
      <c r="F4" s="76" t="s">
        <v>61</v>
      </c>
      <c r="G4" s="76" t="s">
        <v>62</v>
      </c>
      <c r="H4" s="76" t="s">
        <v>63</v>
      </c>
      <c r="I4" s="76" t="s">
        <v>64</v>
      </c>
      <c r="J4" s="76" t="s">
        <v>65</v>
      </c>
      <c r="K4" s="76" t="s">
        <v>66</v>
      </c>
      <c r="L4" s="77" t="s">
        <v>67</v>
      </c>
      <c r="M4" s="74" t="s">
        <v>25</v>
      </c>
    </row>
    <row r="5" spans="2:13" ht="24" customHeight="1">
      <c r="B5" s="79" t="s">
        <v>247</v>
      </c>
      <c r="C5" s="85" t="s">
        <v>248</v>
      </c>
      <c r="D5" s="88" t="s">
        <v>70</v>
      </c>
      <c r="E5" s="57" t="s">
        <v>200</v>
      </c>
      <c r="F5" s="80"/>
      <c r="G5" s="80"/>
      <c r="H5" s="80"/>
      <c r="I5" s="80"/>
      <c r="J5" s="80"/>
      <c r="K5" s="80"/>
      <c r="L5" s="80"/>
      <c r="M5" s="91"/>
    </row>
    <row r="6" spans="2:13" ht="24" customHeight="1">
      <c r="B6" s="81" t="s">
        <v>250</v>
      </c>
      <c r="C6" s="86" t="s">
        <v>249</v>
      </c>
      <c r="D6" s="89" t="s">
        <v>71</v>
      </c>
      <c r="E6" s="57" t="s">
        <v>200</v>
      </c>
      <c r="F6" s="57" t="s">
        <v>200</v>
      </c>
      <c r="G6" s="78"/>
      <c r="H6" s="57" t="s">
        <v>200</v>
      </c>
      <c r="I6" s="78"/>
      <c r="J6" s="78"/>
      <c r="K6" s="57" t="s">
        <v>200</v>
      </c>
      <c r="L6" s="78"/>
      <c r="M6" s="92"/>
    </row>
    <row r="7" spans="2:13" ht="24" customHeight="1">
      <c r="B7" s="82" t="s">
        <v>251</v>
      </c>
      <c r="C7" s="86" t="s">
        <v>252</v>
      </c>
      <c r="D7" s="89" t="s">
        <v>78</v>
      </c>
      <c r="E7" s="57" t="s">
        <v>200</v>
      </c>
      <c r="F7" s="78"/>
      <c r="G7" s="78"/>
      <c r="H7" s="78"/>
      <c r="I7" s="78"/>
      <c r="J7" s="78"/>
      <c r="K7" s="57" t="s">
        <v>200</v>
      </c>
      <c r="L7" s="78"/>
      <c r="M7" s="92"/>
    </row>
    <row r="8" spans="2:13" ht="24" customHeight="1">
      <c r="B8" s="82" t="s">
        <v>253</v>
      </c>
      <c r="C8" s="86" t="s">
        <v>254</v>
      </c>
      <c r="D8" s="89" t="s">
        <v>71</v>
      </c>
      <c r="E8" s="57" t="s">
        <v>200</v>
      </c>
      <c r="F8" s="78"/>
      <c r="G8" s="78"/>
      <c r="H8" s="78"/>
      <c r="I8" s="78"/>
      <c r="J8" s="78"/>
      <c r="K8" s="57" t="s">
        <v>200</v>
      </c>
      <c r="L8" s="78"/>
      <c r="M8" s="92"/>
    </row>
    <row r="9" spans="2:13" ht="24" customHeight="1">
      <c r="B9" s="83"/>
      <c r="C9" s="87"/>
      <c r="D9" s="90"/>
      <c r="E9" s="84"/>
      <c r="F9" s="84"/>
      <c r="G9" s="84"/>
      <c r="H9" s="84"/>
      <c r="I9" s="84"/>
      <c r="J9" s="84"/>
      <c r="K9" s="84"/>
      <c r="L9" s="84"/>
      <c r="M9" s="93"/>
    </row>
    <row r="10" spans="2:13">
      <c r="C10" s="71"/>
    </row>
    <row r="13" spans="2:13">
      <c r="B13" s="6" t="s">
        <v>72</v>
      </c>
      <c r="C13" s="1"/>
    </row>
    <row r="14" spans="2:13">
      <c r="B14" s="7" t="s">
        <v>70</v>
      </c>
      <c r="C14" s="1" t="s">
        <v>73</v>
      </c>
    </row>
    <row r="15" spans="2:13">
      <c r="B15" s="7" t="s">
        <v>68</v>
      </c>
      <c r="C15" t="s">
        <v>74</v>
      </c>
    </row>
    <row r="16" spans="2:13">
      <c r="B16" s="7" t="s">
        <v>75</v>
      </c>
      <c r="C16" t="s">
        <v>76</v>
      </c>
    </row>
    <row r="17" spans="2:3">
      <c r="B17" s="7" t="s">
        <v>69</v>
      </c>
      <c r="C17" s="30" t="s">
        <v>77</v>
      </c>
    </row>
    <row r="18" spans="2:3">
      <c r="B18" s="7" t="s">
        <v>78</v>
      </c>
      <c r="C18" t="s">
        <v>79</v>
      </c>
    </row>
    <row r="19" spans="2:3">
      <c r="B19" s="7" t="s">
        <v>71</v>
      </c>
      <c r="C19" t="s">
        <v>80</v>
      </c>
    </row>
    <row r="20" spans="2:3">
      <c r="B20" s="7" t="s">
        <v>27</v>
      </c>
      <c r="C20" t="s">
        <v>81</v>
      </c>
    </row>
    <row r="21" spans="2:3">
      <c r="B21" s="7"/>
    </row>
    <row r="22" spans="2:3">
      <c r="B22" s="6"/>
    </row>
    <row r="23" spans="2:3">
      <c r="B23" s="7"/>
      <c r="C23" s="9"/>
    </row>
    <row r="24" spans="2:3">
      <c r="B24" s="7"/>
    </row>
    <row r="25" spans="2:3">
      <c r="B25" s="7"/>
    </row>
    <row r="26" spans="2:3">
      <c r="B26" s="7"/>
    </row>
    <row r="27" spans="2:3">
      <c r="B27" s="7"/>
    </row>
    <row r="28" spans="2:3">
      <c r="B28" s="7"/>
    </row>
    <row r="29" spans="2:3">
      <c r="B29" s="7"/>
    </row>
  </sheetData>
  <mergeCells count="2">
    <mergeCell ref="B2:M2"/>
    <mergeCell ref="E3:L3"/>
  </mergeCells>
  <dataValidations count="1">
    <dataValidation type="list" allowBlank="1" showInputMessage="1" showErrorMessage="1" sqref="D5:D9" xr:uid="{33C15509-E09C-4ADC-AB23-E8C3FCA324BF}">
      <formula1>$B$14:$B$20</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65B41-182C-4227-9E89-37FF2A6B70E1}">
  <dimension ref="A2:H47"/>
  <sheetViews>
    <sheetView zoomScaleNormal="100" workbookViewId="0">
      <selection activeCell="K22" sqref="K22"/>
    </sheetView>
  </sheetViews>
  <sheetFormatPr defaultColWidth="8.6640625" defaultRowHeight="14.4"/>
  <cols>
    <col min="2" max="2" width="34.5546875" customWidth="1"/>
    <col min="3" max="3" width="54.5546875" customWidth="1"/>
    <col min="4" max="5" width="10.6640625" bestFit="1" customWidth="1"/>
    <col min="11" max="11" width="23.88671875" customWidth="1"/>
  </cols>
  <sheetData>
    <row r="2" spans="1:8">
      <c r="A2" s="13" t="s">
        <v>82</v>
      </c>
      <c r="B2" s="13" t="s">
        <v>83</v>
      </c>
      <c r="C2" s="13" t="s">
        <v>84</v>
      </c>
      <c r="D2" s="13" t="s">
        <v>85</v>
      </c>
      <c r="E2" s="13" t="s">
        <v>86</v>
      </c>
      <c r="F2" s="13" t="s">
        <v>87</v>
      </c>
      <c r="G2" s="13" t="s">
        <v>88</v>
      </c>
      <c r="H2" s="13" t="s">
        <v>89</v>
      </c>
    </row>
    <row r="3" spans="1:8">
      <c r="A3" s="13"/>
      <c r="B3" s="13"/>
      <c r="C3" s="24" t="s">
        <v>90</v>
      </c>
      <c r="D3" s="13"/>
      <c r="E3" s="13"/>
      <c r="F3" s="13"/>
      <c r="G3" s="22"/>
      <c r="H3" s="13"/>
    </row>
    <row r="4" spans="1:8">
      <c r="A4" s="13" t="s">
        <v>91</v>
      </c>
      <c r="B4" s="13"/>
      <c r="C4" s="13" t="s">
        <v>92</v>
      </c>
      <c r="D4" s="15">
        <v>1770</v>
      </c>
      <c r="E4" s="15">
        <v>1772</v>
      </c>
      <c r="F4" s="14">
        <f t="shared" ref="F4:F16" si="0">D4/$D$22</f>
        <v>4.9497696259763913E-4</v>
      </c>
      <c r="G4" s="22"/>
      <c r="H4" s="22"/>
    </row>
    <row r="5" spans="1:8">
      <c r="A5" s="13" t="s">
        <v>93</v>
      </c>
      <c r="B5" s="13"/>
      <c r="C5" s="13" t="s">
        <v>94</v>
      </c>
      <c r="D5" s="15">
        <v>367712</v>
      </c>
      <c r="E5" s="15">
        <v>369101</v>
      </c>
      <c r="F5" s="14">
        <f t="shared" si="0"/>
        <v>0.10282992591565145</v>
      </c>
      <c r="G5" s="22"/>
      <c r="H5" s="22"/>
    </row>
    <row r="6" spans="1:8">
      <c r="A6" s="13" t="s">
        <v>95</v>
      </c>
      <c r="B6" s="13"/>
      <c r="C6" s="13" t="s">
        <v>96</v>
      </c>
      <c r="D6" s="15">
        <v>9127</v>
      </c>
      <c r="E6" s="15">
        <v>9160</v>
      </c>
      <c r="F6" s="14">
        <f t="shared" si="0"/>
        <v>2.5523473093947186E-3</v>
      </c>
      <c r="G6" s="22"/>
      <c r="H6" s="22"/>
    </row>
    <row r="7" spans="1:8">
      <c r="A7" s="13" t="s">
        <v>97</v>
      </c>
      <c r="B7" s="13"/>
      <c r="C7" s="13" t="s">
        <v>98</v>
      </c>
      <c r="D7" s="15">
        <v>8995</v>
      </c>
      <c r="E7" s="15">
        <v>9130</v>
      </c>
      <c r="F7" s="14">
        <f t="shared" si="0"/>
        <v>2.5154337732009964E-3</v>
      </c>
      <c r="G7" s="22"/>
      <c r="H7" s="22"/>
    </row>
    <row r="8" spans="1:8">
      <c r="A8" s="13" t="s">
        <v>99</v>
      </c>
      <c r="B8" s="13"/>
      <c r="C8" s="13" t="s">
        <v>100</v>
      </c>
      <c r="D8" s="15">
        <v>475548</v>
      </c>
      <c r="E8" s="15">
        <v>475638</v>
      </c>
      <c r="F8" s="14">
        <f t="shared" si="0"/>
        <v>0.13298604780191078</v>
      </c>
      <c r="G8" s="22"/>
      <c r="H8" s="22"/>
    </row>
    <row r="9" spans="1:8">
      <c r="A9" s="13" t="s">
        <v>101</v>
      </c>
      <c r="B9" s="13"/>
      <c r="C9" s="13" t="s">
        <v>102</v>
      </c>
      <c r="D9" s="15">
        <v>1032665</v>
      </c>
      <c r="E9" s="15">
        <v>1033482</v>
      </c>
      <c r="F9" s="14">
        <f t="shared" si="0"/>
        <v>0.28878270343553164</v>
      </c>
      <c r="G9" s="22"/>
      <c r="H9" s="22"/>
    </row>
    <row r="10" spans="1:8">
      <c r="A10" s="13" t="s">
        <v>103</v>
      </c>
      <c r="B10" s="13"/>
      <c r="C10" s="13" t="s">
        <v>104</v>
      </c>
      <c r="D10" s="15">
        <v>117580</v>
      </c>
      <c r="E10" s="15">
        <v>117945</v>
      </c>
      <c r="F10" s="14">
        <f t="shared" si="0"/>
        <v>3.2881012012559552E-2</v>
      </c>
      <c r="G10" s="22"/>
      <c r="H10" s="22"/>
    </row>
    <row r="11" spans="1:8">
      <c r="A11" s="13" t="s">
        <v>105</v>
      </c>
      <c r="B11" s="13"/>
      <c r="C11" s="13" t="s">
        <v>106</v>
      </c>
      <c r="D11" s="15">
        <v>310821</v>
      </c>
      <c r="E11" s="15">
        <v>310945</v>
      </c>
      <c r="F11" s="14">
        <f t="shared" si="0"/>
        <v>8.6920471464158627E-2</v>
      </c>
      <c r="G11" s="22"/>
      <c r="H11" s="22"/>
    </row>
    <row r="12" spans="1:8">
      <c r="A12" s="13" t="s">
        <v>107</v>
      </c>
      <c r="B12" s="13"/>
      <c r="C12" s="13" t="s">
        <v>108</v>
      </c>
      <c r="D12" s="15">
        <v>107355</v>
      </c>
      <c r="E12" s="15">
        <v>107533</v>
      </c>
      <c r="F12" s="14">
        <f t="shared" si="0"/>
        <v>3.0021611197553415E-2</v>
      </c>
      <c r="G12" s="22"/>
      <c r="H12" s="22"/>
    </row>
    <row r="13" spans="1:8">
      <c r="A13" s="13" t="s">
        <v>109</v>
      </c>
      <c r="B13" s="13"/>
      <c r="C13" s="24" t="s">
        <v>110</v>
      </c>
      <c r="D13" s="15"/>
      <c r="E13" s="15"/>
      <c r="F13" s="14">
        <f t="shared" si="0"/>
        <v>0</v>
      </c>
      <c r="G13" s="22"/>
      <c r="H13" s="22"/>
    </row>
    <row r="14" spans="1:8">
      <c r="A14" s="13" t="s">
        <v>111</v>
      </c>
      <c r="B14" s="13"/>
      <c r="C14" s="13" t="s">
        <v>112</v>
      </c>
      <c r="D14" s="15">
        <v>214104</v>
      </c>
      <c r="E14" s="15">
        <v>214108</v>
      </c>
      <c r="F14" s="14">
        <f t="shared" si="0"/>
        <v>5.9873755706217467E-2</v>
      </c>
      <c r="G14" s="22"/>
      <c r="H14" s="22"/>
    </row>
    <row r="15" spans="1:8">
      <c r="A15" s="13" t="s">
        <v>113</v>
      </c>
      <c r="B15" s="13"/>
      <c r="C15" s="13" t="s">
        <v>114</v>
      </c>
      <c r="D15" s="15">
        <v>780844</v>
      </c>
      <c r="E15" s="15">
        <v>780996</v>
      </c>
      <c r="F15" s="14">
        <f t="shared" si="0"/>
        <v>0.21836146405796097</v>
      </c>
      <c r="G15" s="22"/>
      <c r="H15" s="22"/>
    </row>
    <row r="16" spans="1:8">
      <c r="A16" s="13" t="s">
        <v>115</v>
      </c>
      <c r="B16" s="13"/>
      <c r="C16" s="13" t="s">
        <v>116</v>
      </c>
      <c r="D16" s="15">
        <v>149403</v>
      </c>
      <c r="E16" s="15">
        <v>149870</v>
      </c>
      <c r="F16" s="14">
        <f t="shared" si="0"/>
        <v>4.1780250363262751E-2</v>
      </c>
      <c r="G16" s="22"/>
      <c r="H16" s="22"/>
    </row>
    <row r="17" spans="1:8">
      <c r="A17" s="13" t="s">
        <v>117</v>
      </c>
      <c r="B17" s="13"/>
      <c r="C17" s="24" t="s">
        <v>118</v>
      </c>
      <c r="D17" s="15"/>
      <c r="E17" s="15"/>
      <c r="F17" s="15"/>
      <c r="G17" s="22"/>
      <c r="H17" s="13"/>
    </row>
    <row r="18" spans="1:8">
      <c r="A18" s="13" t="s">
        <v>119</v>
      </c>
      <c r="B18" s="13"/>
      <c r="C18" s="24" t="s">
        <v>120</v>
      </c>
      <c r="D18" s="13"/>
      <c r="E18" s="13"/>
      <c r="F18" s="13"/>
      <c r="G18" s="22"/>
      <c r="H18" s="13"/>
    </row>
    <row r="19" spans="1:8">
      <c r="A19" s="13" t="s">
        <v>121</v>
      </c>
      <c r="B19" s="13"/>
      <c r="C19" s="24" t="s">
        <v>122</v>
      </c>
      <c r="D19" s="13"/>
      <c r="E19" s="13"/>
      <c r="F19" s="13"/>
      <c r="G19" s="22"/>
      <c r="H19" s="13"/>
    </row>
    <row r="20" spans="1:8">
      <c r="A20" s="13" t="s">
        <v>123</v>
      </c>
      <c r="B20" s="13"/>
      <c r="C20" s="24" t="s">
        <v>124</v>
      </c>
      <c r="D20" s="13"/>
      <c r="E20" s="13"/>
      <c r="F20" s="13"/>
      <c r="G20" s="22"/>
      <c r="H20" s="13"/>
    </row>
    <row r="21" spans="1:8">
      <c r="A21" s="13" t="s">
        <v>125</v>
      </c>
      <c r="B21" s="13"/>
      <c r="C21" s="24" t="s">
        <v>126</v>
      </c>
      <c r="D21" s="13"/>
      <c r="E21" s="13"/>
      <c r="F21" s="13"/>
      <c r="G21" s="22"/>
      <c r="H21" s="13"/>
    </row>
    <row r="22" spans="1:8">
      <c r="D22" s="23">
        <v>3575924</v>
      </c>
      <c r="E22" s="23">
        <v>3579380</v>
      </c>
      <c r="F22" s="23">
        <f>SUM(F4:F16)</f>
        <v>1</v>
      </c>
      <c r="G22" s="23"/>
    </row>
    <row r="24" spans="1:8">
      <c r="A24" s="13"/>
      <c r="B24" s="13"/>
      <c r="C24" s="13" t="s">
        <v>127</v>
      </c>
      <c r="D24" s="15" t="s">
        <v>128</v>
      </c>
      <c r="E24" s="13" t="s">
        <v>86</v>
      </c>
      <c r="F24" s="13" t="s">
        <v>129</v>
      </c>
      <c r="G24" s="13" t="s">
        <v>130</v>
      </c>
      <c r="H24" s="13" t="s">
        <v>89</v>
      </c>
    </row>
    <row r="25" spans="1:8">
      <c r="A25" s="13"/>
      <c r="B25" s="13"/>
      <c r="C25" s="13" t="s">
        <v>131</v>
      </c>
      <c r="D25" s="21">
        <f>D5</f>
        <v>367712</v>
      </c>
      <c r="E25" s="21">
        <f>E5</f>
        <v>369101</v>
      </c>
      <c r="F25" s="14">
        <f>D25/$D$29</f>
        <v>0.10340514371074276</v>
      </c>
      <c r="G25" s="22"/>
      <c r="H25" s="22"/>
    </row>
    <row r="26" spans="1:8">
      <c r="A26" s="13"/>
      <c r="B26" s="13"/>
      <c r="C26" s="13" t="s">
        <v>132</v>
      </c>
      <c r="D26" s="21">
        <f>D8</f>
        <v>475548</v>
      </c>
      <c r="E26" s="21">
        <f>E8</f>
        <v>475638</v>
      </c>
      <c r="F26" s="14">
        <f>D26/$D$29</f>
        <v>0.13372995518600508</v>
      </c>
      <c r="G26" s="22"/>
      <c r="H26" s="22"/>
    </row>
    <row r="27" spans="1:8">
      <c r="A27" s="13"/>
      <c r="B27" s="13"/>
      <c r="C27" s="13" t="s">
        <v>133</v>
      </c>
      <c r="D27" s="21">
        <f>D9</f>
        <v>1032665</v>
      </c>
      <c r="E27" s="21">
        <f>E9</f>
        <v>1033482</v>
      </c>
      <c r="F27" s="14">
        <f>D27/$D$29</f>
        <v>0.2903981179022011</v>
      </c>
      <c r="G27" s="22"/>
      <c r="H27" s="22"/>
    </row>
    <row r="28" spans="1:8">
      <c r="A28" s="13"/>
      <c r="B28" s="13"/>
      <c r="C28" s="13" t="s">
        <v>126</v>
      </c>
      <c r="D28" s="21">
        <f>SUM(D10:D16)</f>
        <v>1680107</v>
      </c>
      <c r="E28" s="21">
        <f>SUM(E10:E16)</f>
        <v>1681397</v>
      </c>
      <c r="F28" s="14">
        <f>D28/$D$29</f>
        <v>0.47246678320105107</v>
      </c>
      <c r="G28" s="22"/>
      <c r="H28" s="22"/>
    </row>
    <row r="29" spans="1:8">
      <c r="A29" s="13"/>
      <c r="B29" s="13"/>
      <c r="C29" s="13"/>
      <c r="D29" s="21">
        <f>SUM(D25:D28)</f>
        <v>3556032</v>
      </c>
      <c r="E29" s="21">
        <f>SUM(E25:E28)</f>
        <v>3559618</v>
      </c>
      <c r="F29" s="21">
        <f>SUM(F25:F28)</f>
        <v>1</v>
      </c>
      <c r="G29" s="20"/>
      <c r="H29" s="19"/>
    </row>
    <row r="32" spans="1:8">
      <c r="A32" s="13"/>
      <c r="B32" s="13"/>
      <c r="C32" s="13" t="s">
        <v>131</v>
      </c>
      <c r="D32" s="15" t="s">
        <v>128</v>
      </c>
      <c r="E32" s="13" t="s">
        <v>86</v>
      </c>
      <c r="F32" s="13" t="s">
        <v>129</v>
      </c>
      <c r="G32" s="13" t="s">
        <v>130</v>
      </c>
      <c r="H32" s="13" t="s">
        <v>89</v>
      </c>
    </row>
    <row r="33" spans="1:8">
      <c r="A33" s="18" t="s">
        <v>134</v>
      </c>
      <c r="B33" s="13"/>
      <c r="C33" s="13" t="s">
        <v>135</v>
      </c>
      <c r="D33" s="15">
        <f>50370+3181+6</f>
        <v>53557</v>
      </c>
      <c r="E33" s="15">
        <f>50491+3201+6</f>
        <v>53698</v>
      </c>
      <c r="F33" s="14">
        <f t="shared" ref="F33:F46" si="1">D33/$D$47</f>
        <v>0.14564891641035263</v>
      </c>
      <c r="G33" s="16"/>
      <c r="H33" s="12"/>
    </row>
    <row r="34" spans="1:8">
      <c r="A34" s="17" t="s">
        <v>136</v>
      </c>
      <c r="B34" s="13"/>
      <c r="C34" s="13" t="s">
        <v>137</v>
      </c>
      <c r="D34" s="15">
        <f>12281+28996+14551</f>
        <v>55828</v>
      </c>
      <c r="E34" s="15">
        <f>12318+29047+14596</f>
        <v>55961</v>
      </c>
      <c r="F34" s="14">
        <f t="shared" si="1"/>
        <v>0.15182492868079181</v>
      </c>
      <c r="G34" s="16"/>
      <c r="H34" s="12"/>
    </row>
    <row r="35" spans="1:8">
      <c r="A35" s="17">
        <v>16</v>
      </c>
      <c r="B35" s="13"/>
      <c r="C35" s="13" t="s">
        <v>138</v>
      </c>
      <c r="D35" s="15">
        <v>25028</v>
      </c>
      <c r="E35" s="15">
        <v>25036</v>
      </c>
      <c r="F35" s="14">
        <f t="shared" si="1"/>
        <v>6.8063952049560394E-2</v>
      </c>
      <c r="G35" s="16"/>
      <c r="H35" s="12"/>
    </row>
    <row r="36" spans="1:8">
      <c r="A36" s="17" t="s">
        <v>139</v>
      </c>
      <c r="B36" s="13"/>
      <c r="C36" s="13" t="s">
        <v>140</v>
      </c>
      <c r="D36" s="15">
        <f>3394+14221</f>
        <v>17615</v>
      </c>
      <c r="E36" s="15">
        <f>3434+14233</f>
        <v>17667</v>
      </c>
      <c r="F36" s="14">
        <f t="shared" si="1"/>
        <v>4.7904207901270826E-2</v>
      </c>
      <c r="G36" s="16"/>
      <c r="H36" s="12"/>
    </row>
    <row r="37" spans="1:8">
      <c r="A37" s="17">
        <v>19</v>
      </c>
      <c r="B37" s="13"/>
      <c r="C37" s="13" t="s">
        <v>141</v>
      </c>
      <c r="D37" s="15">
        <v>247</v>
      </c>
      <c r="E37" s="15">
        <v>256</v>
      </c>
      <c r="F37" s="14">
        <f t="shared" si="1"/>
        <v>6.7171952038682346E-4</v>
      </c>
      <c r="G37" s="13"/>
      <c r="H37" s="12"/>
    </row>
    <row r="38" spans="1:8">
      <c r="A38" s="17" t="s">
        <v>142</v>
      </c>
      <c r="B38" s="13"/>
      <c r="C38" s="13" t="s">
        <v>143</v>
      </c>
      <c r="D38" s="15">
        <f>3978+330</f>
        <v>4308</v>
      </c>
      <c r="E38" s="15">
        <f>4053+391</f>
        <v>4444</v>
      </c>
      <c r="F38" s="14">
        <f t="shared" si="1"/>
        <v>1.1715658679459251E-2</v>
      </c>
      <c r="G38" s="16"/>
      <c r="H38" s="12"/>
    </row>
    <row r="39" spans="1:8">
      <c r="A39" s="17">
        <v>22</v>
      </c>
      <c r="B39" s="13"/>
      <c r="C39" s="13" t="s">
        <v>144</v>
      </c>
      <c r="D39" s="15">
        <v>9147</v>
      </c>
      <c r="E39" s="15">
        <v>9230</v>
      </c>
      <c r="F39" s="14">
        <f t="shared" si="1"/>
        <v>2.4875378352138759E-2</v>
      </c>
      <c r="G39" s="16"/>
      <c r="H39" s="12"/>
    </row>
    <row r="40" spans="1:8">
      <c r="A40" s="17">
        <v>23</v>
      </c>
      <c r="B40" s="13"/>
      <c r="C40" s="13" t="s">
        <v>145</v>
      </c>
      <c r="D40" s="15">
        <v>17571</v>
      </c>
      <c r="E40" s="15">
        <v>17632</v>
      </c>
      <c r="F40" s="14">
        <f t="shared" si="1"/>
        <v>4.7784549363226209E-2</v>
      </c>
      <c r="G40" s="16"/>
      <c r="H40" s="12"/>
    </row>
    <row r="41" spans="1:8">
      <c r="A41" s="17">
        <v>24</v>
      </c>
      <c r="B41" s="13"/>
      <c r="C41" s="13" t="s">
        <v>146</v>
      </c>
      <c r="D41" s="15">
        <v>3020</v>
      </c>
      <c r="E41" s="15">
        <v>3087</v>
      </c>
      <c r="F41" s="14">
        <f t="shared" si="1"/>
        <v>8.2129269294259379E-3</v>
      </c>
      <c r="G41" s="16"/>
      <c r="H41" s="12"/>
    </row>
    <row r="42" spans="1:8">
      <c r="A42" s="17" t="s">
        <v>147</v>
      </c>
      <c r="B42" s="13"/>
      <c r="C42" s="13" t="s">
        <v>148</v>
      </c>
      <c r="D42" s="15">
        <f>65555+4559+7564+18980</f>
        <v>96658</v>
      </c>
      <c r="E42" s="15">
        <f>65656+4604+7636+19233</f>
        <v>97129</v>
      </c>
      <c r="F42" s="14">
        <f t="shared" si="1"/>
        <v>0.26286261296173918</v>
      </c>
      <c r="G42" s="16"/>
      <c r="H42" s="12"/>
    </row>
    <row r="43" spans="1:8">
      <c r="A43" s="17" t="s">
        <v>149</v>
      </c>
      <c r="B43" s="13"/>
      <c r="C43" s="13" t="s">
        <v>150</v>
      </c>
      <c r="D43" s="15">
        <f>2012+2354</f>
        <v>4366</v>
      </c>
      <c r="E43" s="15">
        <f>2100+2397</f>
        <v>4497</v>
      </c>
      <c r="F43" s="14">
        <f t="shared" si="1"/>
        <v>1.1873390388699882E-2</v>
      </c>
      <c r="G43" s="16"/>
      <c r="H43" s="12"/>
    </row>
    <row r="44" spans="1:8">
      <c r="A44" s="17">
        <v>31</v>
      </c>
      <c r="B44" s="13"/>
      <c r="C44" s="13" t="s">
        <v>151</v>
      </c>
      <c r="D44" s="15">
        <v>17152</v>
      </c>
      <c r="E44" s="15">
        <v>17188</v>
      </c>
      <c r="F44" s="14">
        <f t="shared" si="1"/>
        <v>4.6645073739574071E-2</v>
      </c>
      <c r="G44" s="16"/>
      <c r="H44" s="12"/>
    </row>
    <row r="45" spans="1:8">
      <c r="A45" s="13">
        <v>32</v>
      </c>
      <c r="B45" s="13"/>
      <c r="C45" s="13" t="s">
        <v>152</v>
      </c>
      <c r="D45" s="15">
        <v>28345</v>
      </c>
      <c r="E45" s="15">
        <v>28385</v>
      </c>
      <c r="F45" s="14">
        <f t="shared" si="1"/>
        <v>7.7084574110787493E-2</v>
      </c>
      <c r="G45" s="16"/>
      <c r="H45" s="12"/>
    </row>
    <row r="46" spans="1:8">
      <c r="A46" s="13">
        <v>33</v>
      </c>
      <c r="B46" s="13"/>
      <c r="C46" s="13" t="s">
        <v>153</v>
      </c>
      <c r="D46" s="15">
        <v>34871</v>
      </c>
      <c r="E46" s="15">
        <v>34889</v>
      </c>
      <c r="F46" s="14">
        <f t="shared" si="1"/>
        <v>9.4832110912586712E-2</v>
      </c>
      <c r="G46" s="13"/>
      <c r="H46" s="12"/>
    </row>
    <row r="47" spans="1:8">
      <c r="D47" s="11">
        <f>SUM(D33:D46)</f>
        <v>367713</v>
      </c>
      <c r="E47" s="11">
        <f>SUM(E33:E46)</f>
        <v>369099</v>
      </c>
      <c r="F47" s="11">
        <f>SUM(F33:F46)</f>
        <v>0.99999999999999989</v>
      </c>
      <c r="G47" s="11"/>
      <c r="H47" s="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19FC2-8B38-4E10-914B-D71CC40A81A8}">
  <dimension ref="A1:G27"/>
  <sheetViews>
    <sheetView workbookViewId="0">
      <selection activeCell="G23" sqref="G23"/>
    </sheetView>
  </sheetViews>
  <sheetFormatPr defaultColWidth="8.6640625" defaultRowHeight="14.4"/>
  <cols>
    <col min="1" max="1" width="73" customWidth="1"/>
    <col min="3" max="3" width="31.109375" customWidth="1"/>
    <col min="4" max="4" width="2.6640625" customWidth="1"/>
    <col min="5" max="5" width="20.33203125" customWidth="1"/>
    <col min="6" max="6" width="2.6640625" customWidth="1"/>
    <col min="7" max="7" width="27.33203125" customWidth="1"/>
  </cols>
  <sheetData>
    <row r="1" spans="1:7">
      <c r="A1" s="29" t="s">
        <v>154</v>
      </c>
    </row>
    <row r="2" spans="1:7" ht="43.2">
      <c r="A2" s="25" t="s">
        <v>155</v>
      </c>
    </row>
    <row r="4" spans="1:7" ht="100.8">
      <c r="A4" s="25" t="s">
        <v>156</v>
      </c>
    </row>
    <row r="5" spans="1:7" ht="28.8">
      <c r="A5" s="25" t="s">
        <v>157</v>
      </c>
    </row>
    <row r="7" spans="1:7">
      <c r="A7" s="25" t="s">
        <v>158</v>
      </c>
      <c r="C7" s="28" t="s">
        <v>127</v>
      </c>
      <c r="D7" s="28"/>
      <c r="E7" s="28" t="s">
        <v>159</v>
      </c>
      <c r="F7" s="28"/>
      <c r="G7" s="28" t="s">
        <v>160</v>
      </c>
    </row>
    <row r="9" spans="1:7">
      <c r="C9" s="28" t="s">
        <v>161</v>
      </c>
      <c r="D9" s="28"/>
      <c r="E9" s="26" t="s">
        <v>162</v>
      </c>
      <c r="F9" s="26"/>
      <c r="G9" s="26" t="s">
        <v>163</v>
      </c>
    </row>
    <row r="10" spans="1:7">
      <c r="C10" s="28" t="s">
        <v>164</v>
      </c>
      <c r="D10" s="28"/>
      <c r="E10" s="26" t="s">
        <v>165</v>
      </c>
      <c r="F10" s="26"/>
      <c r="G10" s="26" t="s">
        <v>166</v>
      </c>
    </row>
    <row r="11" spans="1:7">
      <c r="C11" s="28" t="s">
        <v>167</v>
      </c>
      <c r="D11" s="28"/>
      <c r="E11" s="26" t="s">
        <v>168</v>
      </c>
      <c r="F11" s="26"/>
      <c r="G11" s="26" t="s">
        <v>169</v>
      </c>
    </row>
    <row r="12" spans="1:7">
      <c r="C12" s="28" t="s">
        <v>170</v>
      </c>
      <c r="D12" s="28"/>
      <c r="E12" s="26" t="s">
        <v>171</v>
      </c>
      <c r="F12" s="26"/>
      <c r="G12" s="26" t="s">
        <v>172</v>
      </c>
    </row>
    <row r="13" spans="1:7">
      <c r="C13" s="28" t="s">
        <v>173</v>
      </c>
      <c r="E13" s="26" t="s">
        <v>174</v>
      </c>
      <c r="G13" s="26" t="s">
        <v>175</v>
      </c>
    </row>
    <row r="14" spans="1:7">
      <c r="C14" s="28" t="s">
        <v>176</v>
      </c>
      <c r="E14" s="26" t="s">
        <v>177</v>
      </c>
      <c r="G14" s="26" t="s">
        <v>178</v>
      </c>
    </row>
    <row r="15" spans="1:7">
      <c r="C15" s="28" t="s">
        <v>179</v>
      </c>
      <c r="E15" s="26" t="s">
        <v>180</v>
      </c>
      <c r="G15" s="26" t="s">
        <v>181</v>
      </c>
    </row>
    <row r="16" spans="1:7">
      <c r="C16" s="28" t="s">
        <v>182</v>
      </c>
      <c r="E16" s="26" t="s">
        <v>183</v>
      </c>
      <c r="G16" s="26" t="s">
        <v>184</v>
      </c>
    </row>
    <row r="17" spans="1:7">
      <c r="C17" s="28" t="s">
        <v>185</v>
      </c>
      <c r="E17" s="26" t="s">
        <v>186</v>
      </c>
      <c r="G17" s="26" t="s">
        <v>187</v>
      </c>
    </row>
    <row r="18" spans="1:7">
      <c r="C18" s="28" t="s">
        <v>188</v>
      </c>
      <c r="E18" s="26" t="s">
        <v>189</v>
      </c>
      <c r="G18" s="26" t="s">
        <v>190</v>
      </c>
    </row>
    <row r="19" spans="1:7" ht="28.8">
      <c r="C19" s="27" t="s">
        <v>191</v>
      </c>
      <c r="E19" s="26" t="s">
        <v>192</v>
      </c>
      <c r="G19" s="26" t="s">
        <v>166</v>
      </c>
    </row>
    <row r="23" spans="1:7" ht="72">
      <c r="A23" s="25" t="s">
        <v>193</v>
      </c>
    </row>
    <row r="25" spans="1:7">
      <c r="A25" s="25" t="s">
        <v>194</v>
      </c>
    </row>
    <row r="26" spans="1:7">
      <c r="A26" s="25" t="s">
        <v>195</v>
      </c>
    </row>
    <row r="27" spans="1:7">
      <c r="A27" s="25" t="s">
        <v>196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7E027-78CA-412E-BFEB-12F5F2442CDD}">
  <dimension ref="A1"/>
  <sheetViews>
    <sheetView showGridLines="0" workbookViewId="0">
      <selection activeCell="B2" sqref="B2"/>
    </sheetView>
  </sheetViews>
  <sheetFormatPr defaultColWidth="8.6640625" defaultRowHeight="14.4"/>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c37a610-7e32-4a49-b4b4-e93736062b9b">
      <Terms xmlns="http://schemas.microsoft.com/office/infopath/2007/PartnerControls"/>
    </lcf76f155ced4ddcb4097134ff3c332f>
    <TaxCatchAll xmlns="c63f648d-42a8-40f0-801b-17077f8d16ff" xsi:nil="true"/>
  </documentManagement>
</p:properties>
</file>

<file path=customXml/item2.xml>��< ? x m l   v e r s i o n = " 1 . 0 "   e n c o d i n g = " u t f - 1 6 " ? > < D a t a M a s h u p   x m l n s = " h t t p : / / s c h e m a s . m i c r o s o f t . c o m / D a t a M a s h u p " > A A A A A B Q D A A B Q S w M E F A A C A A g A 8 4 V 9 V G t M E I C k A A A A 9 g A A A B I A H A B D b 2 5 m a W c v U G F j a 2 F n Z S 5 4 b W w g o h g A K K A U A A A A A A A A A A A A A A A A A A A A A A A A A A A A h Y + x D o I w F E V / h X S n L X U x 5 F E T H V w k M T E x r k 2 p 0 A g P Q 4 v l 3 x z 8 J H 9 B j K J u j v f c M 9 x 7 v 9 5 g M T R 1 d D G d s y 1 m J K G c R A Z 1 W 1 g s M 9 L 7 Y z w n C w l b p U + q N N E o o 0 s H V 2 S k 8 v 6 c M h Z C o G F G 2 6 5 k g v O E H f L N T l e m U e Q j 2 / 9 y b N F 5 h d o Q C f v X G C l o w g U V f N w E b I K Q W / w K Y u y e 7 Q + E V V / 7 v j P S Y L x e A p s i s P c H + Q B Q S w M E F A A C A A g A 8 4 V 9 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O F f V Q o i k e 4 D g A A A B E A A A A T A B w A R m 9 y b X V s Y X M v U 2 V j d G l v b j E u b S C i G A A o o B Q A A A A A A A A A A A A A A A A A A A A A A A A A A A A r T k 0 u y c z P U w i G 0 I b W A F B L A Q I t A B Q A A g A I A P O F f V R r T B C A p A A A A P Y A A A A S A A A A A A A A A A A A A A A A A A A A A A B D b 2 5 m a W c v U G F j a 2 F n Z S 5 4 b W x Q S w E C L Q A U A A I A C A D z h X 1 U D 8 r p q 6 Q A A A D p A A A A E w A A A A A A A A A A A A A A A A D w A A A A W 0 N v b n R l b n R f V H l w Z X N d L n h t b F B L A Q I t A B Q A A g A I A P O F f 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F 9 + J v h V O 9 T I X q 4 B T 2 L y Q v A A A A A A I A A A A A A B B m A A A A A Q A A I A A A A C C k d K H I R 9 h f r a j T w V U R T 7 6 3 y t e s N N 8 O F N U l c k K h s f I Z A A A A A A 6 A A A A A A g A A I A A A A H 9 u e A m E w u H K P / F P T / b t 5 U Y z P o p G j a h / H L t A N w K / Z b j y U A A A A L 4 5 Y 2 N X e / L R M g G a g d d X G T 0 l K V i y C B J Y b a 0 a p 6 E 8 g P H B L A C I 3 u z H k u J 2 1 j S S A P R u + 9 h 4 W D C v Y W u V L O W G y a b n L P g y u x d p l j c 5 X 1 Z U 2 y y f 4 h 2 m Q A A A A C O Q T 4 S f 6 / s Q i 1 o 1 K f K a 0 x J H a R i t l / 7 H A H 7 S c B j W L r K 1 B 1 s L M c v 5 c L L E K + f f A g m 5 A 7 s i + T 9 y 0 + 0 R r 1 i 3 d j C z H M 4 = < / 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AB14C6B76193E4287913BAC8F000C6E" ma:contentTypeVersion="15" ma:contentTypeDescription="Create a new document." ma:contentTypeScope="" ma:versionID="5cbe2f404170d41592cdb5885b795539">
  <xsd:schema xmlns:xsd="http://www.w3.org/2001/XMLSchema" xmlns:xs="http://www.w3.org/2001/XMLSchema" xmlns:p="http://schemas.microsoft.com/office/2006/metadata/properties" xmlns:ns2="8c37a610-7e32-4a49-b4b4-e93736062b9b" xmlns:ns3="c63f648d-42a8-40f0-801b-17077f8d16ff" targetNamespace="http://schemas.microsoft.com/office/2006/metadata/properties" ma:root="true" ma:fieldsID="2e25b154ffbb68ae1059511825f6b312" ns2:_="" ns3:_="">
    <xsd:import namespace="8c37a610-7e32-4a49-b4b4-e93736062b9b"/>
    <xsd:import namespace="c63f648d-42a8-40f0-801b-17077f8d16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37a610-7e32-4a49-b4b4-e93736062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02801d1-9bcb-47fd-81aa-c39e34c9fd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63f648d-42a8-40f0-801b-17077f8d16ff"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123682e2-0403-4331-926d-7c8c4183e31e}" ma:internalName="TaxCatchAll" ma:showField="CatchAllData" ma:web="c63f648d-42a8-40f0-801b-17077f8d16f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27072D-E057-4E37-A0E2-103CDE3484AC}">
  <ds:schemaRefs>
    <ds:schemaRef ds:uri="http://www.w3.org/XML/1998/namespace"/>
    <ds:schemaRef ds:uri="35af77da-2885-416c-97ec-41b455af6adf"/>
    <ds:schemaRef ds:uri="http://purl.org/dc/terms/"/>
    <ds:schemaRef ds:uri="http://schemas.microsoft.com/office/2006/metadata/properties"/>
    <ds:schemaRef ds:uri="http://purl.org/dc/elements/1.1/"/>
    <ds:schemaRef ds:uri="4c6e6659-7851-4ec4-8407-8a2e8cf5d92d"/>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8c37a610-7e32-4a49-b4b4-e93736062b9b"/>
    <ds:schemaRef ds:uri="c63f648d-42a8-40f0-801b-17077f8d16ff"/>
  </ds:schemaRefs>
</ds:datastoreItem>
</file>

<file path=customXml/itemProps2.xml><?xml version="1.0" encoding="utf-8"?>
<ds:datastoreItem xmlns:ds="http://schemas.openxmlformats.org/officeDocument/2006/customXml" ds:itemID="{0B827FEC-4BC3-4FF7-930C-D5A0E370628D}">
  <ds:schemaRefs>
    <ds:schemaRef ds:uri="http://schemas.microsoft.com/DataMashup"/>
  </ds:schemaRefs>
</ds:datastoreItem>
</file>

<file path=customXml/itemProps3.xml><?xml version="1.0" encoding="utf-8"?>
<ds:datastoreItem xmlns:ds="http://schemas.openxmlformats.org/officeDocument/2006/customXml" ds:itemID="{125B2967-2B31-412B-A61D-CB2C73D5D9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37a610-7e32-4a49-b4b4-e93736062b9b"/>
    <ds:schemaRef ds:uri="c63f648d-42a8-40f0-801b-17077f8d1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31FF583-5030-4E59-8C29-DA48E41933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Main Sources</vt:lpstr>
      <vt:lpstr>Support Schemes (Financing)</vt:lpstr>
      <vt:lpstr>Capacity Building Material</vt:lpstr>
      <vt:lpstr>SME Overview</vt:lpstr>
      <vt:lpstr>Energy Use</vt:lpstr>
      <vt:lpstr>SME Classes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Elise van Dijk</dc:creator>
  <cp:keywords/>
  <dc:description/>
  <cp:lastModifiedBy>Elise van Dijk</cp:lastModifiedBy>
  <cp:revision/>
  <dcterms:created xsi:type="dcterms:W3CDTF">2022-03-29T13:31:29Z</dcterms:created>
  <dcterms:modified xsi:type="dcterms:W3CDTF">2023-04-11T10:29:01Z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0x0101003AB14C6B76193E4287913BAC8F000C6E</vt:lpwstr>
  </property>
  <property fmtid="{D5CDD505-2E9C-101B-9397-08002B2CF9AE}" pid="3" name="MediaServiceImageTags">
    <vt:lpwstr/>
  </property>
</Properties>
</file>